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dossakifoundation.sharepoint.com/Finance/ΔΙΑΧΕΙΡΙΣΗ ΠΡΟΓΡΑΜΜΑΤΩΝ/CHANEL FONDATION/B' κύκλος B call/ΑΡΧΕΙΑ ΓΙΑ ΦΟΡΕΙΣ/"/>
    </mc:Choice>
  </mc:AlternateContent>
  <xr:revisionPtr revIDLastSave="62" documentId="8_{7C8782CB-70D3-4C4E-8C7C-F68B87F90436}" xr6:coauthVersionLast="47" xr6:coauthVersionMax="47" xr10:uidLastSave="{FDCB6DD8-4C3D-43C1-ABA5-A3D9BC2560F9}"/>
  <bookViews>
    <workbookView xWindow="28680" yWindow="-120" windowWidth="29040" windowHeight="15720" tabRatio="868" xr2:uid="{00000000-000D-0000-FFFF-FFFF00000000}"/>
  </bookViews>
  <sheets>
    <sheet name="Στοιχεία Έργου" sheetId="2" r:id="rId1"/>
    <sheet name="Επιλογή Δράσεων" sheetId="8" r:id="rId2"/>
    <sheet name="Δαπάνες ανάπτυξης ικανοτήτων" sheetId="5" r:id="rId3"/>
    <sheet name="Δαπάνες Θεματικών Δράσεων" sheetId="1" r:id="rId4"/>
    <sheet name="Συνολ. Προϋπολογισμός" sheetId="7" r:id="rId5"/>
    <sheet name="Κατηγορίες Δαπανών" sheetId="4" state="hidden" r:id="rId6"/>
  </sheets>
  <definedNames>
    <definedName name="_xlnm._FilterDatabase" localSheetId="5" hidden="1">'Κατηγορίες Δαπανών'!$E$1:$E$1</definedName>
    <definedName name="_xlnm.Print_Area" localSheetId="2">'Δαπάνες ανάπτυξης ικανοτήτων'!$A$1:$F$46</definedName>
    <definedName name="_xlnm.Print_Area" localSheetId="3">'Δαπάνες Θεματικών Δράσεων'!$A$1:$F$46</definedName>
    <definedName name="_xlnm.Print_Area" localSheetId="1">'Επιλογή Δράσεων'!$A$1:$B$31</definedName>
    <definedName name="_xlnm.Print_Area" localSheetId="0">'Στοιχεία Έργου'!$A$1:$H$69</definedName>
    <definedName name="_xlnm.Print_Area" localSheetId="4">'Συνολ. Προϋπολογισμός'!$A$1:$J$18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5" i="5"/>
  <c r="F37" i="1"/>
  <c r="F37" i="5"/>
  <c r="E14" i="7"/>
  <c r="E13" i="7"/>
  <c r="E12" i="7"/>
  <c r="E11" i="7"/>
  <c r="E10" i="7"/>
  <c r="E9" i="7"/>
  <c r="D14" i="7"/>
  <c r="D13" i="7"/>
  <c r="D12" i="7"/>
  <c r="D11" i="7"/>
  <c r="D10" i="7"/>
  <c r="D9" i="7"/>
  <c r="C14" i="7"/>
  <c r="C13" i="7"/>
  <c r="C12" i="7"/>
  <c r="C11" i="7"/>
  <c r="C10" i="7"/>
  <c r="C9" i="7"/>
  <c r="E8" i="7"/>
  <c r="E7" i="7"/>
  <c r="E6" i="7"/>
  <c r="E5" i="7"/>
  <c r="E4" i="7"/>
  <c r="E3" i="7"/>
  <c r="D8" i="7"/>
  <c r="D7" i="7"/>
  <c r="D6" i="7"/>
  <c r="D5" i="7"/>
  <c r="D4" i="7"/>
  <c r="D3" i="7"/>
  <c r="C8" i="7"/>
  <c r="C7" i="7"/>
  <c r="C6" i="7"/>
  <c r="C5" i="7"/>
  <c r="C4" i="7"/>
  <c r="C3" i="7"/>
  <c r="D29" i="1"/>
  <c r="D30" i="1"/>
  <c r="D31" i="1"/>
  <c r="D32" i="1"/>
  <c r="D33" i="1"/>
  <c r="D34" i="1"/>
  <c r="D35" i="1"/>
  <c r="D36" i="1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F10" i="7" l="1"/>
  <c r="G10" i="7" s="1"/>
  <c r="F14" i="7"/>
  <c r="G14" i="7" s="1"/>
  <c r="F13" i="7"/>
  <c r="G13" i="7" s="1"/>
  <c r="F12" i="7"/>
  <c r="G12" i="7" s="1"/>
  <c r="F11" i="7"/>
  <c r="G11" i="7" s="1"/>
  <c r="F9" i="7"/>
  <c r="G9" i="7" s="1"/>
  <c r="F7" i="7"/>
  <c r="G7" i="7" s="1"/>
  <c r="F8" i="7"/>
  <c r="G8" i="7" s="1"/>
  <c r="F4" i="7"/>
  <c r="G4" i="7" s="1"/>
  <c r="F6" i="7"/>
  <c r="G6" i="7" s="1"/>
  <c r="F5" i="7"/>
  <c r="G5" i="7" s="1"/>
  <c r="F3" i="7"/>
  <c r="C17" i="2" l="1"/>
  <c r="D18" i="5"/>
  <c r="D17" i="5"/>
  <c r="D16" i="5"/>
  <c r="D15" i="5"/>
  <c r="D14" i="5"/>
  <c r="D13" i="5"/>
  <c r="D12" i="5"/>
  <c r="D11" i="5"/>
  <c r="D6" i="5"/>
  <c r="D4" i="5"/>
  <c r="D3" i="5"/>
  <c r="D4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6" i="1"/>
  <c r="D28" i="1"/>
  <c r="D27" i="1"/>
  <c r="D26" i="1"/>
  <c r="D11" i="1"/>
  <c r="H39" i="2" l="1"/>
  <c r="H38" i="2"/>
  <c r="H37" i="2"/>
  <c r="H29" i="2"/>
  <c r="H30" i="2"/>
  <c r="H31" i="2"/>
  <c r="C16" i="2"/>
  <c r="C18" i="2" s="1"/>
  <c r="E41" i="5"/>
  <c r="H32" i="2" l="1"/>
  <c r="H49" i="2"/>
  <c r="H47" i="2"/>
  <c r="H48" i="2"/>
  <c r="H42" i="2"/>
  <c r="H50" i="2"/>
  <c r="E41" i="1"/>
  <c r="F41" i="1" s="1"/>
  <c r="H40" i="2"/>
  <c r="D3" i="1"/>
  <c r="H51" i="2" l="1"/>
  <c r="C19" i="2"/>
  <c r="E17" i="2" l="1"/>
  <c r="F16" i="2" s="1"/>
  <c r="E16" i="2"/>
  <c r="E18" i="2"/>
  <c r="A20" i="2" l="1"/>
  <c r="A21" i="2"/>
  <c r="G3" i="7"/>
  <c r="D18" i="7" s="1"/>
  <c r="G15" i="7" l="1"/>
  <c r="D17" i="7" s="1"/>
</calcChain>
</file>

<file path=xl/sharedStrings.xml><?xml version="1.0" encoding="utf-8"?>
<sst xmlns="http://schemas.openxmlformats.org/spreadsheetml/2006/main" count="192" uniqueCount="90">
  <si>
    <t xml:space="preserve">
</t>
  </si>
  <si>
    <t xml:space="preserve">Πρόγραμμα Ανάπτυξης Ικανοτήτων σε Οργανώσεις της Κοινωνίας των Πολιτών που δρουν για την Ισότητα των Φύλων - Β’ Κύκλος
2η Πρόσκληση : Ανάπτυξη ικανοτήτων και επιχορηγήσεις μικρής κλίμακας </t>
  </si>
  <si>
    <t>Οικονομικός Προϋπολογισμός Επιχορηγούμενου Έργου</t>
  </si>
  <si>
    <t>Επωνυμία Φορέα</t>
  </si>
  <si>
    <t>Συμπληρώστε</t>
  </si>
  <si>
    <t>Τίτλος Έργου</t>
  </si>
  <si>
    <t>ΕΣΟΔΑ 2025</t>
  </si>
  <si>
    <t>Περίοδος υλοποίησης έργου</t>
  </si>
  <si>
    <t>Από / from</t>
  </si>
  <si>
    <t>Έως/to</t>
  </si>
  <si>
    <t>ΣΥΝΟΠΤΙΚΟΣ ΠΡΟΫΠΟΛΟΓΙΣΜΟΣ</t>
  </si>
  <si>
    <t>Ποσό</t>
  </si>
  <si>
    <t>%</t>
  </si>
  <si>
    <t>Δαπάνες Θεματικών Δράσεων</t>
  </si>
  <si>
    <t xml:space="preserve">Δαπάνες Ανάπτυξης Ικανοτήτων  </t>
  </si>
  <si>
    <t>Έμμεσες Δαπάνες</t>
  </si>
  <si>
    <t xml:space="preserve">Συνολικό ποσό Προϋπολογισμού  </t>
  </si>
  <si>
    <t>ΑΝΑΛΥΣΗ ΠΡΟΫΠΟΛΟΓΙΣΜΟΥ</t>
  </si>
  <si>
    <t>Δαπάνες Ανάπτυξης Ικανοτήτων</t>
  </si>
  <si>
    <t>Κατηγορία δαπάνης</t>
  </si>
  <si>
    <t>Αιτούμενο ποσό</t>
  </si>
  <si>
    <t>1. Κόστος Προσωπικού</t>
  </si>
  <si>
    <t>2. Δαπάνες Ταξιδίων</t>
  </si>
  <si>
    <t>3. Λοιπές Δαπάνες</t>
  </si>
  <si>
    <t>Σύνολο</t>
  </si>
  <si>
    <t xml:space="preserve"> Έμμεσες Δαπάνες</t>
  </si>
  <si>
    <t>ΕΝΟΠΟΙΗΜΕΝΟΣ ΠΡΟΫΠΟΛΟΓΙΣΜΟΣ</t>
  </si>
  <si>
    <t>4. Έμμεσες Δαπάνες</t>
  </si>
  <si>
    <t>Ο Νόμιμος Εκπρόσωπος / Legal Representative</t>
  </si>
  <si>
    <t>(Όνομα, Επώνυμο / Full name)</t>
  </si>
  <si>
    <t>(Υπογραφή - Σφραγίδα)</t>
  </si>
  <si>
    <t>ΣΗΜΕΙΩΣΗ:</t>
  </si>
  <si>
    <t>Μη επιλέξιμες δαπάνες επιχορηγούμενης δράσης</t>
  </si>
  <si>
    <t>- Χρεωστικοί τόκοι, τόκοι δανείων, τόκοι υπερημερίας</t>
  </si>
  <si>
    <t>- ΦΠΑ που ανακτάται μέσω περιοδικών δηλώσεων</t>
  </si>
  <si>
    <t>- Προβλέψεις για ζημίες</t>
  </si>
  <si>
    <t>- Δικαστικές δαπάνες</t>
  </si>
  <si>
    <t>- Συναλλαγματικές διαφορές</t>
  </si>
  <si>
    <t>- Πρόστιμα και ποινικές ρήτρες</t>
  </si>
  <si>
    <r>
      <t>Έχετε την δυνατότητα να συμπληρώσετε προτάσεις δράσεων σε δύο διακριτές κατηγορίες. Ο συνολικός αριθμός των δράσεων που μπορείτε να δηλώσετε</t>
    </r>
    <r>
      <rPr>
        <b/>
        <sz val="36"/>
        <color theme="1"/>
        <rFont val="Calibri"/>
        <family val="2"/>
        <charset val="161"/>
        <scheme val="minor"/>
      </rPr>
      <t xml:space="preserve"> δεν θα πρέπει να υπερβαίνει τις έξι (6), ανεξαρτήτως της κατανομής τους μεταξύ των κατηγοριών</t>
    </r>
    <r>
      <rPr>
        <sz val="36"/>
        <color theme="1"/>
        <rFont val="Calibri"/>
        <family val="2"/>
        <charset val="161"/>
        <scheme val="minor"/>
      </rPr>
      <t>.</t>
    </r>
  </si>
  <si>
    <t xml:space="preserve">Λίστα Επιμέρους Δράσεων </t>
  </si>
  <si>
    <t>Επ. δράσεις Aνάπτυξης Iκανοτήτων</t>
  </si>
  <si>
    <t>Επ. Δράση</t>
  </si>
  <si>
    <t>Τίτλος και περιγραφή</t>
  </si>
  <si>
    <t>Δράση 1.1</t>
  </si>
  <si>
    <t>Τίτλος 1ης επιμέρους δράσης και ενδεικτική περιγραφή της</t>
  </si>
  <si>
    <t>Δράση 1.2</t>
  </si>
  <si>
    <t>Τίτλος 2ης επιμέρους δράσης και ενδεικτική περιγραφή της</t>
  </si>
  <si>
    <t>Δράση 1.3</t>
  </si>
  <si>
    <t>Τίτλος 3ης επιμέρους δράσης και ενδεικτική περιγραφή της</t>
  </si>
  <si>
    <t>Δράση 1.4</t>
  </si>
  <si>
    <t>Τίτλος 4ης επιμέρους δράσης και ενδεικτική περιγραφή της</t>
  </si>
  <si>
    <t>Δράση 1.5</t>
  </si>
  <si>
    <t>Τίτλος 5ης επιμέρους δράσης και ενδεικτική περιγραφή της</t>
  </si>
  <si>
    <t>Δράση 1.6</t>
  </si>
  <si>
    <t>Τίτλος 6ης επιμέρους δράσης και ενδεικτική περιγραφή της</t>
  </si>
  <si>
    <t>Επ. Θεματικές Δράσεις</t>
  </si>
  <si>
    <t>Δράση 2.1</t>
  </si>
  <si>
    <t>Δράση 2.2</t>
  </si>
  <si>
    <t>Δράση 2.3</t>
  </si>
  <si>
    <t>Δράση 2.4</t>
  </si>
  <si>
    <t>Δράση 2.5</t>
  </si>
  <si>
    <t>Δράση 2.6</t>
  </si>
  <si>
    <t>ΑΝΑΛΥΤΙΚΟΣ ΠΡΟΫΠΟΛΟΓΙΣΜΟΣ</t>
  </si>
  <si>
    <t>Τίτλος δράσης</t>
  </si>
  <si>
    <t>Περίοδος υλοποίησης δράσης</t>
  </si>
  <si>
    <t>ΑΝΑΛΥΣΗ ΔΑΠΑΝΩΝ ΠΡΟΫΠΟΛΟΓΙΣΜΟΥ (ΑΝΑΠΤΥΞΗΣ ΙΚΑΝΟΤΗΤΩΝ)</t>
  </si>
  <si>
    <t>α/α</t>
  </si>
  <si>
    <t>Κωδικός Προϋπολο-γισμού</t>
  </si>
  <si>
    <t>Περιγραφή δαπάνης</t>
  </si>
  <si>
    <t>ΣΥΝΟΛO ΔΑΠΑΝΩΝ ΠΡΟΫΠΟΛΟΓΙΣΜΟΥ</t>
  </si>
  <si>
    <t>ΑΝΑΛΥΣΗ ΔΑΠΑΝΩΝ ΠΡΟΫΠΟΛΟΓΙΣΜΟΥ (ΕΚΤΟΣ ΔΑΠΑΝΩΝ ΑΝΑΠΤΥΞΗΣ ΙΚΑΝΟΤΗΤΩΝ)</t>
  </si>
  <si>
    <t>Συνολά ανά δράση</t>
  </si>
  <si>
    <t>Είδος Δράσης</t>
  </si>
  <si>
    <t>Σύνολα ανά Δράση</t>
  </si>
  <si>
    <t>Ανάπτυξης Ικανοτήτων</t>
  </si>
  <si>
    <t>Θεματικές Δράσεις</t>
  </si>
  <si>
    <t>ΣΥΝΟΛΟ</t>
  </si>
  <si>
    <t>ΚΑΤΗΓΟΡΙΕΣ ΔΑΠΑΝΩΝ</t>
  </si>
  <si>
    <t>Κωδικός</t>
  </si>
  <si>
    <t>Τροπος Πληρωμής (Προκαταβολή / Τελική)</t>
  </si>
  <si>
    <t>Συγκεντρωτικά Ενδιάμ.Οικ.Εκθ.</t>
  </si>
  <si>
    <t>01</t>
  </si>
  <si>
    <t>Προκαταβολή</t>
  </si>
  <si>
    <t>02</t>
  </si>
  <si>
    <t>Ενδιάμεση πληρωμή</t>
  </si>
  <si>
    <t>Κατηγορία δαπάνης / Cost category</t>
  </si>
  <si>
    <t>03</t>
  </si>
  <si>
    <t>Τελική πληρωμή</t>
  </si>
  <si>
    <t>Τροπος Καταβολών (Προκαταβολή / Τελική)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</si>
</sst>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;@"/>
    <numFmt numFmtId="165" formatCode="0.0000%"/>
    <numFmt numFmtId="166" formatCode="#,##0.000000000000000000000"/>
  </numFmts>
  <fonts count="3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b/>
      <sz val="8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1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2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  <font>
      <b/>
      <sz val="16"/>
      <name val="Calibri"/>
      <family val="2"/>
      <charset val="161"/>
      <scheme val="minor"/>
    </font>
    <font>
      <sz val="14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24"/>
      <color rgb="FFFFFF00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  <font>
      <b/>
      <sz val="24"/>
      <name val="Calibri"/>
      <family val="2"/>
      <charset val="161"/>
      <scheme val="minor"/>
    </font>
    <font>
      <sz val="36"/>
      <color theme="1"/>
      <name val="Calibri"/>
      <family val="2"/>
      <charset val="161"/>
      <scheme val="minor"/>
    </font>
    <font>
      <b/>
      <sz val="36"/>
      <color theme="1"/>
      <name val="Calibri"/>
      <family val="2"/>
      <charset val="161"/>
      <scheme val="minor"/>
    </font>
    <font>
      <i/>
      <sz val="36"/>
      <color theme="0" tint="-0.499984740745262"/>
      <name val="Calibri"/>
      <family val="2"/>
      <charset val="161"/>
      <scheme val="minor"/>
    </font>
    <font>
      <b/>
      <sz val="14"/>
      <color rgb="FFFF0000"/>
      <name val="Calibri"/>
      <family val="2"/>
      <charset val="161"/>
      <scheme val="minor"/>
    </font>
    <font>
      <b/>
      <sz val="13"/>
      <color theme="1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141">
    <xf numFmtId="0" fontId="0" fillId="0" borderId="0" xfId="0"/>
    <xf numFmtId="0" fontId="0" fillId="8" borderId="0" xfId="0" applyFill="1" applyProtection="1"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12" fillId="5" borderId="1" xfId="0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9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3" fontId="5" fillId="0" borderId="6" xfId="0" applyNumberFormat="1" applyFont="1" applyBorder="1" applyAlignment="1" applyProtection="1">
      <alignment horizontal="center" vertical="center" shrinkToFit="1"/>
      <protection hidden="1"/>
    </xf>
    <xf numFmtId="0" fontId="12" fillId="5" borderId="2" xfId="0" applyFont="1" applyFill="1" applyBorder="1" applyAlignment="1" applyProtection="1">
      <alignment vertical="center" wrapText="1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16" fillId="8" borderId="0" xfId="0" applyFont="1" applyFill="1" applyProtection="1"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164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6" xfId="0" applyNumberFormat="1" applyFont="1" applyBorder="1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0" fontId="0" fillId="0" borderId="0" xfId="0" quotePrefix="1" applyProtection="1">
      <protection hidden="1"/>
    </xf>
    <xf numFmtId="0" fontId="2" fillId="8" borderId="0" xfId="0" applyFont="1" applyFill="1" applyAlignment="1" applyProtection="1">
      <alignment wrapText="1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vertical="top" wrapText="1"/>
      <protection hidden="1"/>
    </xf>
    <xf numFmtId="0" fontId="8" fillId="8" borderId="0" xfId="0" applyFont="1" applyFill="1" applyAlignment="1" applyProtection="1">
      <alignment wrapText="1"/>
      <protection hidden="1"/>
    </xf>
    <xf numFmtId="3" fontId="7" fillId="0" borderId="1" xfId="0" applyNumberFormat="1" applyFont="1" applyBorder="1" applyAlignment="1" applyProtection="1">
      <alignment horizontal="center" vertical="center" shrinkToFit="1"/>
      <protection hidden="1"/>
    </xf>
    <xf numFmtId="3" fontId="7" fillId="0" borderId="1" xfId="0" applyNumberFormat="1" applyFont="1" applyBorder="1" applyAlignment="1" applyProtection="1">
      <alignment horizontal="left" vertical="center" wrapTex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4" fontId="18" fillId="5" borderId="1" xfId="1" applyNumberFormat="1" applyFont="1" applyFill="1" applyBorder="1" applyAlignment="1" applyProtection="1">
      <alignment horizontal="right" vertical="center" wrapText="1"/>
      <protection hidden="1"/>
    </xf>
    <xf numFmtId="4" fontId="19" fillId="0" borderId="1" xfId="0" applyNumberFormat="1" applyFont="1" applyBorder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vertical="center"/>
      <protection hidden="1"/>
    </xf>
    <xf numFmtId="164" fontId="12" fillId="4" borderId="1" xfId="0" applyNumberFormat="1" applyFont="1" applyFill="1" applyBorder="1" applyAlignment="1" applyProtection="1">
      <alignment horizontal="center" vertical="center" wrapText="1"/>
      <protection hidden="1"/>
    </xf>
    <xf numFmtId="4" fontId="16" fillId="0" borderId="1" xfId="0" applyNumberFormat="1" applyFont="1" applyBorder="1" applyAlignment="1" applyProtection="1">
      <alignment horizontal="right"/>
      <protection hidden="1"/>
    </xf>
    <xf numFmtId="0" fontId="0" fillId="0" borderId="0" xfId="0" quotePrefix="1" applyAlignment="1" applyProtection="1">
      <alignment vertical="center"/>
      <protection hidden="1"/>
    </xf>
    <xf numFmtId="4" fontId="6" fillId="5" borderId="1" xfId="0" applyNumberFormat="1" applyFont="1" applyFill="1" applyBorder="1" applyAlignment="1" applyProtection="1">
      <alignment horizontal="right" vertical="center" wrapText="1"/>
      <protection hidden="1"/>
    </xf>
    <xf numFmtId="0" fontId="20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horizontal="right" vertical="center"/>
      <protection hidden="1"/>
    </xf>
    <xf numFmtId="0" fontId="0" fillId="8" borderId="7" xfId="0" applyFill="1" applyBorder="1" applyAlignment="1" applyProtection="1">
      <alignment horizontal="center" vertical="center"/>
      <protection hidden="1"/>
    </xf>
    <xf numFmtId="4" fontId="1" fillId="8" borderId="0" xfId="0" applyNumberFormat="1" applyFont="1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horizontal="left" vertical="top" wrapText="1"/>
      <protection hidden="1"/>
    </xf>
    <xf numFmtId="0" fontId="20" fillId="0" borderId="0" xfId="0" applyFont="1" applyAlignment="1" applyProtection="1">
      <alignment vertical="center"/>
      <protection hidden="1"/>
    </xf>
    <xf numFmtId="4" fontId="16" fillId="8" borderId="0" xfId="0" applyNumberFormat="1" applyFont="1" applyFill="1" applyAlignment="1" applyProtection="1">
      <alignment horizontal="center" vertical="center"/>
      <protection hidden="1"/>
    </xf>
    <xf numFmtId="4" fontId="23" fillId="8" borderId="8" xfId="0" applyNumberFormat="1" applyFont="1" applyFill="1" applyBorder="1" applyAlignment="1" applyProtection="1">
      <alignment horizontal="center" vertical="center"/>
      <protection hidden="1"/>
    </xf>
    <xf numFmtId="10" fontId="0" fillId="8" borderId="0" xfId="1" applyNumberFormat="1" applyFont="1" applyFill="1" applyAlignment="1" applyProtection="1">
      <alignment vertical="center"/>
      <protection hidden="1"/>
    </xf>
    <xf numFmtId="165" fontId="0" fillId="8" borderId="0" xfId="1" applyNumberFormat="1" applyFont="1" applyFill="1" applyAlignment="1" applyProtection="1">
      <alignment vertical="center"/>
      <protection hidden="1"/>
    </xf>
    <xf numFmtId="164" fontId="5" fillId="8" borderId="6" xfId="0" applyNumberFormat="1" applyFont="1" applyFill="1" applyBorder="1" applyAlignment="1" applyProtection="1">
      <alignment vertical="center" wrapText="1"/>
      <protection hidden="1"/>
    </xf>
    <xf numFmtId="0" fontId="4" fillId="8" borderId="0" xfId="0" applyFont="1" applyFill="1" applyAlignment="1" applyProtection="1">
      <alignment vertical="center"/>
      <protection hidden="1"/>
    </xf>
    <xf numFmtId="10" fontId="15" fillId="8" borderId="0" xfId="1" applyNumberFormat="1" applyFont="1" applyFill="1" applyAlignment="1" applyProtection="1">
      <alignment horizontal="center" vertical="center"/>
      <protection hidden="1"/>
    </xf>
    <xf numFmtId="0" fontId="26" fillId="8" borderId="0" xfId="0" applyFont="1" applyFill="1"/>
    <xf numFmtId="0" fontId="27" fillId="8" borderId="0" xfId="0" applyFont="1" applyFill="1" applyAlignment="1">
      <alignment horizontal="center"/>
    </xf>
    <xf numFmtId="0" fontId="28" fillId="8" borderId="0" xfId="0" applyFont="1" applyFill="1"/>
    <xf numFmtId="0" fontId="26" fillId="0" borderId="0" xfId="0" applyFont="1"/>
    <xf numFmtId="0" fontId="1" fillId="8" borderId="13" xfId="0" applyFont="1" applyFill="1" applyBorder="1" applyAlignment="1" applyProtection="1">
      <alignment horizontal="center" vertical="center" wrapText="1"/>
      <protection hidden="1"/>
    </xf>
    <xf numFmtId="0" fontId="1" fillId="8" borderId="14" xfId="0" applyFont="1" applyFill="1" applyBorder="1" applyAlignment="1" applyProtection="1">
      <alignment horizontal="center" vertical="center" wrapText="1"/>
      <protection hidden="1"/>
    </xf>
    <xf numFmtId="0" fontId="16" fillId="10" borderId="16" xfId="0" applyFont="1" applyFill="1" applyBorder="1" applyAlignment="1" applyProtection="1">
      <alignment vertical="center"/>
      <protection hidden="1"/>
    </xf>
    <xf numFmtId="4" fontId="16" fillId="10" borderId="16" xfId="0" applyNumberFormat="1" applyFont="1" applyFill="1" applyBorder="1" applyAlignment="1" applyProtection="1">
      <alignment horizontal="right"/>
      <protection hidden="1"/>
    </xf>
    <xf numFmtId="0" fontId="16" fillId="10" borderId="1" xfId="0" applyFont="1" applyFill="1" applyBorder="1" applyAlignment="1" applyProtection="1">
      <alignment vertical="center"/>
      <protection hidden="1"/>
    </xf>
    <xf numFmtId="4" fontId="16" fillId="10" borderId="1" xfId="0" applyNumberFormat="1" applyFont="1" applyFill="1" applyBorder="1" applyAlignment="1" applyProtection="1">
      <alignment horizontal="right"/>
      <protection hidden="1"/>
    </xf>
    <xf numFmtId="0" fontId="16" fillId="10" borderId="9" xfId="0" applyFont="1" applyFill="1" applyBorder="1" applyAlignment="1" applyProtection="1">
      <alignment vertical="center"/>
      <protection hidden="1"/>
    </xf>
    <xf numFmtId="4" fontId="16" fillId="10" borderId="9" xfId="0" applyNumberFormat="1" applyFont="1" applyFill="1" applyBorder="1" applyAlignment="1" applyProtection="1">
      <alignment horizontal="right"/>
      <protection hidden="1"/>
    </xf>
    <xf numFmtId="4" fontId="22" fillId="10" borderId="16" xfId="0" applyNumberFormat="1" applyFont="1" applyFill="1" applyBorder="1" applyAlignment="1" applyProtection="1">
      <alignment horizontal="right"/>
      <protection hidden="1"/>
    </xf>
    <xf numFmtId="4" fontId="22" fillId="10" borderId="1" xfId="0" applyNumberFormat="1" applyFont="1" applyFill="1" applyBorder="1" applyAlignment="1" applyProtection="1">
      <alignment horizontal="right"/>
      <protection hidden="1"/>
    </xf>
    <xf numFmtId="4" fontId="22" fillId="10" borderId="9" xfId="0" applyNumberFormat="1" applyFont="1" applyFill="1" applyBorder="1" applyAlignment="1" applyProtection="1">
      <alignment horizontal="right"/>
      <protection hidden="1"/>
    </xf>
    <xf numFmtId="4" fontId="22" fillId="0" borderId="14" xfId="0" applyNumberFormat="1" applyFont="1" applyBorder="1" applyAlignment="1" applyProtection="1">
      <alignment horizontal="right"/>
      <protection hidden="1"/>
    </xf>
    <xf numFmtId="0" fontId="22" fillId="8" borderId="13" xfId="0" applyFont="1" applyFill="1" applyBorder="1" applyAlignment="1" applyProtection="1">
      <alignment horizontal="center" vertical="center" wrapText="1"/>
      <protection hidden="1"/>
    </xf>
    <xf numFmtId="2" fontId="12" fillId="7" borderId="1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Protection="1">
      <protection hidden="1"/>
    </xf>
    <xf numFmtId="0" fontId="29" fillId="0" borderId="0" xfId="0" applyFont="1" applyProtection="1">
      <protection hidden="1"/>
    </xf>
    <xf numFmtId="4" fontId="16" fillId="2" borderId="16" xfId="0" applyNumberFormat="1" applyFont="1" applyFill="1" applyBorder="1" applyAlignment="1" applyProtection="1">
      <alignment horizontal="right"/>
      <protection hidden="1"/>
    </xf>
    <xf numFmtId="4" fontId="16" fillId="2" borderId="1" xfId="0" applyNumberFormat="1" applyFont="1" applyFill="1" applyBorder="1" applyAlignment="1" applyProtection="1">
      <alignment horizontal="right"/>
      <protection hidden="1"/>
    </xf>
    <xf numFmtId="4" fontId="16" fillId="2" borderId="9" xfId="0" applyNumberFormat="1" applyFont="1" applyFill="1" applyBorder="1" applyAlignment="1" applyProtection="1">
      <alignment horizontal="right"/>
      <protection hidden="1"/>
    </xf>
    <xf numFmtId="0" fontId="16" fillId="12" borderId="19" xfId="0" applyFont="1" applyFill="1" applyBorder="1" applyAlignment="1" applyProtection="1">
      <alignment vertical="center"/>
      <protection hidden="1"/>
    </xf>
    <xf numFmtId="4" fontId="16" fillId="12" borderId="19" xfId="0" applyNumberFormat="1" applyFont="1" applyFill="1" applyBorder="1" applyAlignment="1" applyProtection="1">
      <alignment horizontal="right"/>
      <protection hidden="1"/>
    </xf>
    <xf numFmtId="4" fontId="22" fillId="12" borderId="19" xfId="0" applyNumberFormat="1" applyFont="1" applyFill="1" applyBorder="1" applyAlignment="1" applyProtection="1">
      <alignment horizontal="right"/>
      <protection hidden="1"/>
    </xf>
    <xf numFmtId="4" fontId="22" fillId="12" borderId="20" xfId="0" applyNumberFormat="1" applyFont="1" applyFill="1" applyBorder="1" applyAlignment="1" applyProtection="1">
      <alignment horizontal="right"/>
      <protection hidden="1"/>
    </xf>
    <xf numFmtId="166" fontId="0" fillId="8" borderId="0" xfId="0" applyNumberFormat="1" applyFill="1" applyAlignment="1" applyProtection="1">
      <alignment vertical="center"/>
      <protection hidden="1"/>
    </xf>
    <xf numFmtId="0" fontId="27" fillId="5" borderId="21" xfId="0" applyFont="1" applyFill="1" applyBorder="1" applyAlignment="1">
      <alignment horizontal="center" vertical="center"/>
    </xf>
    <xf numFmtId="0" fontId="26" fillId="11" borderId="22" xfId="0" applyFont="1" applyFill="1" applyBorder="1" applyAlignment="1" applyProtection="1">
      <alignment horizontal="left" vertical="top" wrapText="1"/>
      <protection locked="0"/>
    </xf>
    <xf numFmtId="0" fontId="26" fillId="11" borderId="23" xfId="0" applyFont="1" applyFill="1" applyBorder="1" applyAlignment="1" applyProtection="1">
      <alignment horizontal="left" vertical="top" wrapText="1"/>
      <protection locked="0"/>
    </xf>
    <xf numFmtId="0" fontId="27" fillId="5" borderId="24" xfId="0" applyFont="1" applyFill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16" fillId="0" borderId="2" xfId="0" applyFont="1" applyBorder="1" applyAlignment="1" applyProtection="1">
      <alignment horizontal="left"/>
      <protection hidden="1"/>
    </xf>
    <xf numFmtId="0" fontId="16" fillId="0" borderId="3" xfId="0" applyFont="1" applyBorder="1" applyAlignment="1" applyProtection="1">
      <alignment horizontal="left"/>
      <protection hidden="1"/>
    </xf>
    <xf numFmtId="0" fontId="16" fillId="0" borderId="4" xfId="0" applyFont="1" applyBorder="1" applyAlignment="1" applyProtection="1">
      <alignment horizontal="left"/>
      <protection hidden="1"/>
    </xf>
    <xf numFmtId="0" fontId="6" fillId="5" borderId="2" xfId="0" applyFont="1" applyFill="1" applyBorder="1" applyAlignment="1" applyProtection="1">
      <alignment horizontal="center" vertical="center" wrapText="1"/>
      <protection hidden="1"/>
    </xf>
    <xf numFmtId="0" fontId="6" fillId="5" borderId="4" xfId="0" applyFont="1" applyFill="1" applyBorder="1" applyAlignment="1" applyProtection="1">
      <alignment horizontal="center" vertical="center" wrapText="1"/>
      <protection hidden="1"/>
    </xf>
    <xf numFmtId="0" fontId="24" fillId="4" borderId="2" xfId="0" applyFont="1" applyFill="1" applyBorder="1" applyAlignment="1" applyProtection="1">
      <alignment horizontal="center" vertical="center" wrapText="1"/>
      <protection hidden="1"/>
    </xf>
    <xf numFmtId="0" fontId="24" fillId="4" borderId="3" xfId="0" applyFont="1" applyFill="1" applyBorder="1" applyAlignment="1" applyProtection="1">
      <alignment horizontal="center" vertical="center" wrapText="1"/>
      <protection hidden="1"/>
    </xf>
    <xf numFmtId="0" fontId="24" fillId="4" borderId="4" xfId="0" applyFont="1" applyFill="1" applyBorder="1" applyAlignment="1" applyProtection="1">
      <alignment horizontal="center" vertical="center" wrapText="1"/>
      <protection hidden="1"/>
    </xf>
    <xf numFmtId="0" fontId="6" fillId="5" borderId="3" xfId="0" applyFont="1" applyFill="1" applyBorder="1" applyAlignment="1" applyProtection="1">
      <alignment horizontal="center" vertical="center" wrapText="1"/>
      <protection hidden="1"/>
    </xf>
    <xf numFmtId="0" fontId="0" fillId="7" borderId="1" xfId="0" applyFill="1" applyBorder="1" applyAlignment="1" applyProtection="1">
      <alignment horizontal="center" vertical="center"/>
      <protection locked="0"/>
    </xf>
    <xf numFmtId="0" fontId="11" fillId="8" borderId="0" xfId="0" applyFont="1" applyFill="1" applyAlignment="1" applyProtection="1">
      <alignment horizontal="center" vertical="center"/>
      <protection hidden="1"/>
    </xf>
    <xf numFmtId="0" fontId="1" fillId="8" borderId="0" xfId="0" applyFont="1" applyFill="1" applyAlignment="1" applyProtection="1">
      <alignment horizontal="center" vertical="center"/>
      <protection hidden="1"/>
    </xf>
    <xf numFmtId="0" fontId="30" fillId="10" borderId="12" xfId="0" applyFont="1" applyFill="1" applyBorder="1" applyAlignment="1" applyProtection="1">
      <alignment horizontal="center" vertical="top" wrapText="1"/>
      <protection hidden="1"/>
    </xf>
    <xf numFmtId="0" fontId="30" fillId="10" borderId="6" xfId="0" applyFont="1" applyFill="1" applyBorder="1" applyAlignment="1" applyProtection="1">
      <alignment horizontal="center" vertical="top" wrapText="1"/>
      <protection hidden="1"/>
    </xf>
    <xf numFmtId="0" fontId="30" fillId="10" borderId="27" xfId="0" applyFont="1" applyFill="1" applyBorder="1" applyAlignment="1" applyProtection="1">
      <alignment horizontal="center" vertical="top" wrapText="1"/>
      <protection hidden="1"/>
    </xf>
    <xf numFmtId="0" fontId="30" fillId="10" borderId="28" xfId="0" applyFont="1" applyFill="1" applyBorder="1" applyAlignment="1" applyProtection="1">
      <alignment horizontal="center" vertical="top" wrapText="1"/>
      <protection hidden="1"/>
    </xf>
    <xf numFmtId="0" fontId="30" fillId="10" borderId="7" xfId="0" applyFont="1" applyFill="1" applyBorder="1" applyAlignment="1" applyProtection="1">
      <alignment horizontal="center" vertical="top" wrapText="1"/>
      <protection hidden="1"/>
    </xf>
    <xf numFmtId="0" fontId="30" fillId="10" borderId="29" xfId="0" applyFont="1" applyFill="1" applyBorder="1" applyAlignment="1" applyProtection="1">
      <alignment horizontal="center" vertical="top" wrapText="1"/>
      <protection hidden="1"/>
    </xf>
    <xf numFmtId="0" fontId="22" fillId="4" borderId="2" xfId="0" applyFont="1" applyFill="1" applyBorder="1" applyAlignment="1" applyProtection="1">
      <alignment horizontal="left" vertical="center" wrapText="1"/>
      <protection hidden="1"/>
    </xf>
    <xf numFmtId="0" fontId="22" fillId="4" borderId="3" xfId="0" applyFont="1" applyFill="1" applyBorder="1" applyAlignment="1" applyProtection="1">
      <alignment horizontal="left" vertical="center" wrapText="1"/>
      <protection hidden="1"/>
    </xf>
    <xf numFmtId="0" fontId="0" fillId="8" borderId="0" xfId="0" applyFill="1" applyAlignment="1" applyProtection="1">
      <alignment horizontal="right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3" xfId="0" applyFont="1" applyFill="1" applyBorder="1" applyAlignment="1" applyProtection="1">
      <alignment horizontal="center" vertical="center" wrapText="1"/>
      <protection hidden="1"/>
    </xf>
    <xf numFmtId="0" fontId="2" fillId="4" borderId="4" xfId="0" applyFont="1" applyFill="1" applyBorder="1" applyAlignment="1" applyProtection="1">
      <alignment horizontal="center" vertical="center" wrapText="1"/>
      <protection hidden="1"/>
    </xf>
    <xf numFmtId="0" fontId="14" fillId="8" borderId="0" xfId="0" applyFont="1" applyFill="1" applyAlignment="1" applyProtection="1">
      <alignment horizontal="center" vertical="center"/>
      <protection hidden="1"/>
    </xf>
    <xf numFmtId="0" fontId="1" fillId="7" borderId="2" xfId="0" applyFont="1" applyFill="1" applyBorder="1" applyAlignment="1" applyProtection="1">
      <alignment horizontal="left" vertical="top" wrapText="1"/>
      <protection locked="0"/>
    </xf>
    <xf numFmtId="0" fontId="1" fillId="7" borderId="3" xfId="0" applyFont="1" applyFill="1" applyBorder="1" applyAlignment="1" applyProtection="1">
      <alignment horizontal="left" vertical="top" wrapText="1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0" fontId="1" fillId="8" borderId="0" xfId="0" applyFont="1" applyFill="1" applyAlignment="1" applyProtection="1">
      <alignment horizontal="left" vertical="top" wrapText="1"/>
      <protection hidden="1"/>
    </xf>
    <xf numFmtId="0" fontId="22" fillId="4" borderId="4" xfId="0" applyFont="1" applyFill="1" applyBorder="1" applyAlignment="1" applyProtection="1">
      <alignment horizontal="left" vertical="center" wrapText="1"/>
      <protection hidden="1"/>
    </xf>
    <xf numFmtId="0" fontId="22" fillId="8" borderId="0" xfId="0" applyFont="1" applyFill="1" applyAlignment="1" applyProtection="1">
      <alignment horizontal="center" vertical="center"/>
      <protection hidden="1"/>
    </xf>
    <xf numFmtId="0" fontId="0" fillId="8" borderId="0" xfId="0" applyFill="1" applyAlignment="1" applyProtection="1">
      <alignment horizontal="left" vertical="center"/>
      <protection hidden="1"/>
    </xf>
    <xf numFmtId="0" fontId="27" fillId="8" borderId="0" xfId="0" applyFont="1" applyFill="1" applyAlignment="1">
      <alignment horizontal="center"/>
    </xf>
    <xf numFmtId="0" fontId="27" fillId="9" borderId="10" xfId="0" applyFont="1" applyFill="1" applyBorder="1" applyAlignment="1">
      <alignment horizontal="center" vertical="center"/>
    </xf>
    <xf numFmtId="0" fontId="27" fillId="9" borderId="11" xfId="0" applyFont="1" applyFill="1" applyBorder="1" applyAlignment="1">
      <alignment horizontal="center" vertical="center"/>
    </xf>
    <xf numFmtId="0" fontId="26" fillId="8" borderId="0" xfId="0" applyFont="1" applyFill="1" applyAlignment="1">
      <alignment horizontal="center" vertical="center" wrapText="1"/>
    </xf>
    <xf numFmtId="0" fontId="17" fillId="3" borderId="2" xfId="0" applyFont="1" applyFill="1" applyBorder="1" applyAlignment="1" applyProtection="1">
      <alignment horizontal="center" vertical="center"/>
      <protection hidden="1"/>
    </xf>
    <xf numFmtId="0" fontId="17" fillId="3" borderId="3" xfId="0" applyFont="1" applyFill="1" applyBorder="1" applyAlignment="1" applyProtection="1">
      <alignment horizontal="center" vertical="center"/>
      <protection hidden="1"/>
    </xf>
    <xf numFmtId="0" fontId="8" fillId="8" borderId="0" xfId="0" applyFont="1" applyFill="1" applyAlignment="1" applyProtection="1">
      <alignment horizontal="left" wrapText="1"/>
      <protection hidden="1"/>
    </xf>
    <xf numFmtId="0" fontId="15" fillId="8" borderId="0" xfId="0" applyFont="1" applyFill="1" applyAlignment="1" applyProtection="1">
      <alignment horizontal="left" wrapText="1"/>
      <protection hidden="1"/>
    </xf>
    <xf numFmtId="0" fontId="1" fillId="4" borderId="2" xfId="0" applyFont="1" applyFill="1" applyBorder="1" applyAlignment="1" applyProtection="1">
      <alignment horizontal="left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15" fillId="8" borderId="0" xfId="0" applyFont="1" applyFill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15" fillId="8" borderId="5" xfId="0" applyFont="1" applyFill="1" applyBorder="1" applyAlignment="1" applyProtection="1">
      <alignment horizontal="left" vertical="center" wrapText="1"/>
      <protection hidden="1"/>
    </xf>
    <xf numFmtId="0" fontId="10" fillId="6" borderId="2" xfId="0" applyFont="1" applyFill="1" applyBorder="1" applyAlignment="1" applyProtection="1">
      <alignment horizontal="center" vertical="center"/>
      <protection hidden="1"/>
    </xf>
    <xf numFmtId="0" fontId="10" fillId="6" borderId="3" xfId="0" applyFont="1" applyFill="1" applyBorder="1" applyAlignment="1" applyProtection="1">
      <alignment horizontal="center" vertical="center"/>
      <protection hidden="1"/>
    </xf>
    <xf numFmtId="0" fontId="18" fillId="0" borderId="2" xfId="0" applyFont="1" applyBorder="1" applyAlignment="1" applyProtection="1">
      <alignment horizontal="right" vertical="center"/>
      <protection hidden="1"/>
    </xf>
    <xf numFmtId="0" fontId="18" fillId="0" borderId="3" xfId="0" applyFont="1" applyBorder="1" applyAlignment="1" applyProtection="1">
      <alignment horizontal="right" vertical="center"/>
      <protection hidden="1"/>
    </xf>
    <xf numFmtId="4" fontId="25" fillId="0" borderId="0" xfId="0" applyNumberFormat="1" applyFont="1" applyAlignment="1" applyProtection="1">
      <alignment horizontal="center" vertical="center"/>
      <protection hidden="1"/>
    </xf>
    <xf numFmtId="0" fontId="2" fillId="4" borderId="12" xfId="0" applyFont="1" applyFill="1" applyBorder="1" applyAlignment="1" applyProtection="1">
      <alignment horizontal="center" vertical="center" wrapText="1"/>
      <protection hidden="1"/>
    </xf>
    <xf numFmtId="0" fontId="2" fillId="4" borderId="6" xfId="0" applyFont="1" applyFill="1" applyBorder="1" applyAlignment="1" applyProtection="1">
      <alignment horizontal="center" vertical="center" wrapText="1"/>
      <protection hidden="1"/>
    </xf>
    <xf numFmtId="0" fontId="16" fillId="10" borderId="15" xfId="0" applyFont="1" applyFill="1" applyBorder="1" applyAlignment="1" applyProtection="1">
      <alignment horizontal="left" vertical="center" wrapText="1"/>
      <protection hidden="1"/>
    </xf>
    <xf numFmtId="0" fontId="16" fillId="10" borderId="17" xfId="0" applyFont="1" applyFill="1" applyBorder="1" applyAlignment="1" applyProtection="1">
      <alignment horizontal="left" vertical="center" wrapText="1"/>
      <protection hidden="1"/>
    </xf>
    <xf numFmtId="0" fontId="16" fillId="10" borderId="18" xfId="0" applyFont="1" applyFill="1" applyBorder="1" applyAlignment="1" applyProtection="1">
      <alignment horizontal="left" vertical="center" wrapText="1"/>
      <protection hidden="1"/>
    </xf>
    <xf numFmtId="0" fontId="0" fillId="0" borderId="2" xfId="0" applyBorder="1" applyAlignment="1" applyProtection="1">
      <alignment horizontal="left"/>
      <protection hidden="1"/>
    </xf>
    <xf numFmtId="0" fontId="0" fillId="0" borderId="4" xfId="0" applyBorder="1" applyAlignment="1" applyProtection="1">
      <alignment horizontal="left"/>
      <protection hidden="1"/>
    </xf>
    <xf numFmtId="0" fontId="12" fillId="5" borderId="2" xfId="0" applyFont="1" applyFill="1" applyBorder="1" applyAlignment="1" applyProtection="1">
      <alignment horizontal="left" vertical="center" wrapText="1"/>
      <protection hidden="1"/>
    </xf>
    <xf numFmtId="0" fontId="12" fillId="5" borderId="4" xfId="0" applyFont="1" applyFill="1" applyBorder="1" applyAlignment="1" applyProtection="1">
      <alignment horizontal="left" vertical="center" wrapText="1"/>
      <protection hidden="1"/>
    </xf>
    <xf numFmtId="0" fontId="1" fillId="0" borderId="7" xfId="0" applyFont="1" applyBorder="1" applyAlignment="1" applyProtection="1">
      <alignment horizontal="center"/>
      <protection hidden="1"/>
    </xf>
  </cellXfs>
  <cellStyles count="2">
    <cellStyle name="Normal" xfId="0" builtinId="0"/>
    <cellStyle name="Percent" xfId="1" builtinId="5"/>
  </cellStyles>
  <dxfs count="8"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FF00"/>
      </font>
      <fill>
        <patternFill patternType="solid">
          <fgColor rgb="FFFF0000"/>
          <bgColor rgb="FFFF0000"/>
        </patternFill>
      </fill>
    </dxf>
    <dxf>
      <fill>
        <patternFill>
          <bgColor rgb="FFFF0000"/>
        </patternFill>
      </fill>
    </dxf>
    <dxf>
      <font>
        <color rgb="FFFFFF00"/>
      </font>
      <fill>
        <patternFill>
          <fgColor rgb="FFFF0000"/>
          <bgColor rgb="FFFF0000"/>
        </patternFill>
      </fill>
    </dxf>
    <dxf>
      <font>
        <color rgb="FFFFFF00"/>
      </font>
      <fill>
        <patternFill>
          <fgColor rgb="FFFF0000"/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</dxfs>
  <tableStyles count="1" defaultTableStyle="TableStyleMedium9" defaultPivotStyle="PivotStyleLight16">
    <tableStyle name="Invisible" pivot="0" table="0" count="0" xr9:uid="{2F808DD8-7D57-497B-9216-87B958CD6330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47792</xdr:rowOff>
    </xdr:from>
    <xdr:to>
      <xdr:col>1</xdr:col>
      <xdr:colOff>912</xdr:colOff>
      <xdr:row>3</xdr:row>
      <xdr:rowOff>60467</xdr:rowOff>
    </xdr:to>
    <xdr:pic>
      <xdr:nvPicPr>
        <xdr:cNvPr id="7" name="Εικόνα 6">
          <a:extLst>
            <a:ext uri="{FF2B5EF4-FFF2-40B4-BE49-F238E27FC236}">
              <a16:creationId xmlns:a16="http://schemas.microsoft.com/office/drawing/2014/main" id="{39304413-DD35-8A63-EB63-BB65BA997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47792"/>
          <a:ext cx="1940699" cy="9118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71"/>
  <sheetViews>
    <sheetView showGridLines="0" tabSelected="1" view="pageBreakPreview" zoomScaleNormal="80" zoomScaleSheetLayoutView="100" workbookViewId="0">
      <selection activeCell="A56" sqref="A56:B56"/>
    </sheetView>
  </sheetViews>
  <sheetFormatPr defaultColWidth="9.140625" defaultRowHeight="14.45"/>
  <cols>
    <col min="1" max="1" width="29.7109375" style="1" customWidth="1"/>
    <col min="2" max="2" width="23.28515625" style="1" customWidth="1"/>
    <col min="3" max="3" width="18.85546875" style="1" customWidth="1"/>
    <col min="4" max="4" width="1.42578125" style="1" customWidth="1"/>
    <col min="5" max="5" width="10" style="1" customWidth="1"/>
    <col min="6" max="6" width="18.7109375" style="1" customWidth="1"/>
    <col min="7" max="7" width="2" style="1" customWidth="1"/>
    <col min="8" max="8" width="22" style="1" customWidth="1"/>
    <col min="9" max="9" width="28.7109375" style="1" bestFit="1" customWidth="1"/>
    <col min="10" max="16384" width="9.140625" style="1"/>
  </cols>
  <sheetData>
    <row r="1" spans="1:16" ht="10.5" customHeight="1">
      <c r="F1" s="18" t="s">
        <v>0</v>
      </c>
      <c r="G1" s="18"/>
      <c r="H1" s="18"/>
    </row>
    <row r="2" spans="1:16" ht="45" customHeight="1">
      <c r="B2" s="93" t="s">
        <v>1</v>
      </c>
      <c r="C2" s="94"/>
      <c r="D2" s="94"/>
      <c r="E2" s="94"/>
      <c r="F2" s="94"/>
      <c r="G2" s="94"/>
      <c r="H2" s="95"/>
    </row>
    <row r="3" spans="1:16" ht="15" customHeight="1">
      <c r="B3" s="96"/>
      <c r="C3" s="97"/>
      <c r="D3" s="97"/>
      <c r="E3" s="97"/>
      <c r="F3" s="97"/>
      <c r="G3" s="97"/>
      <c r="H3" s="98"/>
    </row>
    <row r="4" spans="1:16" s="4" customFormat="1" ht="31.15" customHeight="1">
      <c r="A4" s="105" t="s">
        <v>2</v>
      </c>
      <c r="B4" s="105"/>
      <c r="C4" s="105"/>
      <c r="D4" s="105"/>
      <c r="E4" s="105"/>
      <c r="F4" s="105"/>
      <c r="G4" s="105"/>
      <c r="H4" s="105"/>
    </row>
    <row r="5" spans="1:16" s="4" customFormat="1" ht="30" customHeight="1">
      <c r="A5" s="20" t="s">
        <v>3</v>
      </c>
      <c r="B5" s="106"/>
      <c r="C5" s="107"/>
      <c r="D5" s="107"/>
      <c r="E5" s="107"/>
      <c r="F5" s="107"/>
      <c r="G5" s="107"/>
      <c r="H5" s="108"/>
      <c r="I5" s="4" t="s">
        <v>4</v>
      </c>
    </row>
    <row r="6" spans="1:16" s="4" customFormat="1" ht="7.9" customHeight="1">
      <c r="B6" s="11"/>
      <c r="C6" s="11"/>
      <c r="D6" s="11"/>
      <c r="E6" s="11"/>
      <c r="F6" s="11"/>
      <c r="G6" s="11"/>
      <c r="H6" s="11"/>
    </row>
    <row r="7" spans="1:16" s="4" customFormat="1" ht="30" customHeight="1">
      <c r="A7" s="20" t="s">
        <v>5</v>
      </c>
      <c r="B7" s="106"/>
      <c r="C7" s="107"/>
      <c r="D7" s="107"/>
      <c r="E7" s="107"/>
      <c r="F7" s="107"/>
      <c r="G7" s="107"/>
      <c r="H7" s="108"/>
      <c r="I7" s="4" t="s">
        <v>4</v>
      </c>
      <c r="N7" s="41"/>
      <c r="O7" s="42"/>
      <c r="P7" s="41"/>
    </row>
    <row r="8" spans="1:16" s="4" customFormat="1" ht="7.5" customHeight="1"/>
    <row r="9" spans="1:16" s="4" customFormat="1">
      <c r="A9" s="20" t="s">
        <v>6</v>
      </c>
      <c r="B9" s="63"/>
      <c r="I9" s="4" t="s">
        <v>4</v>
      </c>
    </row>
    <row r="10" spans="1:16" s="4" customFormat="1" ht="7.5" customHeight="1"/>
    <row r="11" spans="1:16" s="4" customFormat="1" ht="17.25" customHeight="1">
      <c r="A11" s="20" t="s">
        <v>7</v>
      </c>
      <c r="B11" s="19" t="s">
        <v>8</v>
      </c>
      <c r="C11" s="14"/>
      <c r="D11" s="8"/>
      <c r="E11" s="19" t="s">
        <v>9</v>
      </c>
      <c r="F11" s="14"/>
      <c r="I11" s="4" t="s">
        <v>4</v>
      </c>
    </row>
    <row r="12" spans="1:16" s="4" customFormat="1" ht="11.45" customHeight="1">
      <c r="C12" s="8"/>
      <c r="D12" s="8"/>
    </row>
    <row r="13" spans="1:16" s="4" customFormat="1" ht="23.45" customHeight="1">
      <c r="A13" s="102" t="s">
        <v>10</v>
      </c>
      <c r="B13" s="103"/>
      <c r="C13" s="103"/>
      <c r="D13" s="103"/>
      <c r="E13" s="103"/>
      <c r="F13" s="103"/>
      <c r="G13" s="103"/>
      <c r="H13" s="104"/>
    </row>
    <row r="14" spans="1:16" s="4" customFormat="1" ht="4.9000000000000004" customHeight="1"/>
    <row r="15" spans="1:16" s="4" customFormat="1">
      <c r="C15" s="35" t="s">
        <v>11</v>
      </c>
      <c r="D15" s="36"/>
      <c r="E15" s="35" t="s">
        <v>12</v>
      </c>
    </row>
    <row r="16" spans="1:16" s="4" customFormat="1" ht="19.899999999999999" customHeight="1">
      <c r="A16" s="101" t="s">
        <v>13</v>
      </c>
      <c r="B16" s="101"/>
      <c r="C16" s="39">
        <f>+'Δαπάνες Θεματικών Δράσεων'!F37</f>
        <v>0</v>
      </c>
      <c r="D16" s="36"/>
      <c r="E16" s="45" t="str">
        <f>IFERROR(+C16/$C$19,"")</f>
        <v/>
      </c>
      <c r="F16" s="111" t="str">
        <f>IF(C19=0,"",IF(E17&lt;30%,"ΕΛΕΓΞΤΕ ΜΗΝΥΜΑ ΛΑΘΟΥΣ",IF(C19&lt;10000,"ΕΛΕΓΞΤΕ ΜΗΝΥΜΑ ΛΑΘΟΥΣ",IF(C19&gt;10000,"ΕΛΕΓΞΤΕ ΜΗΝΥΜΑ ΛΑΘΟΥΣ",IF(C16-H40&lt;&gt;0,"ΕΛΕΓΞΤΕ ΜΗΝΥΜΑ ΛΑΘΟΥΣ",IF(C17-H32&lt;&gt;0,"ΕΛΕΓΞΤΕ ΜΗΝΥΜΑ ΛΑΘΟΥΣ",""))))))</f>
        <v/>
      </c>
      <c r="G16" s="111"/>
      <c r="H16" s="111"/>
    </row>
    <row r="17" spans="1:8" s="4" customFormat="1" ht="19.899999999999999" customHeight="1">
      <c r="A17" s="101" t="s">
        <v>14</v>
      </c>
      <c r="B17" s="101"/>
      <c r="C17" s="39">
        <f>+'Δαπάνες ανάπτυξης ικανοτήτων'!F37</f>
        <v>0</v>
      </c>
      <c r="D17" s="36"/>
      <c r="E17" s="45" t="str">
        <f>+IFERROR(C17/$C$19,"")</f>
        <v/>
      </c>
      <c r="F17" s="111"/>
      <c r="G17" s="111"/>
      <c r="H17" s="111"/>
    </row>
    <row r="18" spans="1:8" s="4" customFormat="1" ht="18">
      <c r="B18" s="34" t="s">
        <v>15</v>
      </c>
      <c r="C18" s="39">
        <f>SUM(C16:C17)*(909.09/9090.91)</f>
        <v>0</v>
      </c>
      <c r="D18" s="36"/>
      <c r="E18" s="45" t="str">
        <f>+IFERROR(C18/$C$19,"")</f>
        <v/>
      </c>
    </row>
    <row r="19" spans="1:8" s="4" customFormat="1" ht="21.6" thickBot="1">
      <c r="B19" s="34" t="s">
        <v>16</v>
      </c>
      <c r="C19" s="40">
        <f>SUM(C16:C18)</f>
        <v>0</v>
      </c>
    </row>
    <row r="20" spans="1:8" s="4" customFormat="1" ht="15" thickTop="1">
      <c r="A20" s="112" t="str">
        <f>IF(F16="ΕΛΕΓΞΤΕ ΜΗΝΥΜΑ ΛΑΘΟΥΣ","Μήνυμα Λάθους:","")</f>
        <v/>
      </c>
      <c r="B20" s="112"/>
      <c r="C20" s="112"/>
      <c r="D20" s="112"/>
      <c r="E20" s="112"/>
      <c r="F20" s="112"/>
      <c r="G20" s="112"/>
      <c r="H20" s="112"/>
    </row>
    <row r="21" spans="1:8" s="4" customFormat="1">
      <c r="A21" s="109" t="str">
        <f>IF(C19=0,"",IF(C19&lt;10000,"- ο Προϋπολογισμός του επιχορηγούμενου έργου θα πρέπει να διαμορφωθεί στο συνολικό ποσό των € 10.000",IF(C19&gt;10000,"- ο Προϋπολογισμός του επιχορηγούμενου έργου υπερβαίνει το συνολικό ποσό των € 10.000",IF(E17&lt;30%,"- οι Δαπάνες Ανάπτυξης Ικανοτήτων θα πρέπει να αυξηθούν για να καλύπτουν ποσοστό άνω του 30% του συνολικού προϋπολογισμού",IF(H40-'Δαπάνες Θεματικών Δράσεων'!F37&lt;&gt;0,"- Στον πίνακα δαπανών (πλην δαπανών ανάπτυξης ικανοτήτων) επιλέξτε κατηγορία δαπάνης για κάθε συμπληρωμένη γραμμή",IF(H32-'Δαπάνες ανάπτυξης ικανοτήτων'!F37&lt;&gt;0,"- Στον πίνακα δαπανών ανάπτυξης ικανοτήτων επιλέξτε κατηγορία δαπάνης για κάθε συμπληρωμένη γραμμή",""))))))</f>
        <v/>
      </c>
      <c r="B21" s="109"/>
      <c r="C21" s="109"/>
      <c r="D21" s="109"/>
      <c r="E21" s="109"/>
      <c r="F21" s="109"/>
      <c r="G21" s="109"/>
      <c r="H21" s="109"/>
    </row>
    <row r="22" spans="1:8" s="4" customFormat="1">
      <c r="A22" s="109"/>
      <c r="B22" s="109"/>
      <c r="C22" s="109"/>
      <c r="D22" s="109"/>
      <c r="E22" s="109"/>
      <c r="F22" s="109"/>
      <c r="G22" s="109"/>
      <c r="H22" s="109"/>
    </row>
    <row r="23" spans="1:8" s="4" customFormat="1" ht="3" customHeight="1">
      <c r="A23" s="37"/>
      <c r="B23" s="37"/>
      <c r="C23" s="37"/>
      <c r="D23" s="37"/>
      <c r="E23" s="37"/>
      <c r="F23" s="37"/>
      <c r="G23" s="37"/>
      <c r="H23" s="37"/>
    </row>
    <row r="24" spans="1:8" s="4" customFormat="1" ht="23.45">
      <c r="A24" s="102" t="s">
        <v>17</v>
      </c>
      <c r="B24" s="103"/>
      <c r="C24" s="103"/>
      <c r="D24" s="103"/>
      <c r="E24" s="103"/>
      <c r="F24" s="103"/>
      <c r="G24" s="103"/>
      <c r="H24" s="104"/>
    </row>
    <row r="25" spans="1:8" s="4" customFormat="1" ht="7.9" customHeight="1"/>
    <row r="26" spans="1:8" s="4" customFormat="1" ht="18">
      <c r="A26" s="99" t="s">
        <v>18</v>
      </c>
      <c r="B26" s="100"/>
      <c r="C26" s="100"/>
      <c r="D26" s="100"/>
      <c r="E26" s="100"/>
      <c r="F26" s="100"/>
      <c r="G26" s="100"/>
      <c r="H26" s="110"/>
    </row>
    <row r="27" spans="1:8" s="4" customFormat="1" ht="6.6" customHeight="1"/>
    <row r="28" spans="1:8" s="4" customFormat="1" ht="18">
      <c r="A28" s="84" t="s">
        <v>19</v>
      </c>
      <c r="B28" s="89"/>
      <c r="C28" s="89"/>
      <c r="D28" s="89"/>
      <c r="E28" s="89"/>
      <c r="F28" s="89"/>
      <c r="G28" s="85"/>
      <c r="H28" s="13" t="s">
        <v>20</v>
      </c>
    </row>
    <row r="29" spans="1:8" s="4" customFormat="1" ht="18">
      <c r="A29" s="81" t="s">
        <v>21</v>
      </c>
      <c r="B29" s="82"/>
      <c r="C29" s="82"/>
      <c r="D29" s="82"/>
      <c r="E29" s="82"/>
      <c r="F29" s="82"/>
      <c r="G29" s="83"/>
      <c r="H29" s="30">
        <f>DSUM('Δαπάνες ανάπτυξης ικανοτήτων'!$A$10:$F$36,"Αιτούμενο ποσό",'Κατηγορίες Δαπανών'!H3:H4)</f>
        <v>0</v>
      </c>
    </row>
    <row r="30" spans="1:8" s="4" customFormat="1" ht="18">
      <c r="A30" s="81" t="s">
        <v>22</v>
      </c>
      <c r="B30" s="82"/>
      <c r="C30" s="82"/>
      <c r="D30" s="82"/>
      <c r="E30" s="82"/>
      <c r="F30" s="82"/>
      <c r="G30" s="83"/>
      <c r="H30" s="30">
        <f>DSUM('Δαπάνες ανάπτυξης ικανοτήτων'!$A$10:$F$36,"Αιτούμενο ποσό",'Κατηγορίες Δαπανών'!H5:H6)</f>
        <v>0</v>
      </c>
    </row>
    <row r="31" spans="1:8" s="4" customFormat="1" ht="18">
      <c r="A31" s="81" t="s">
        <v>23</v>
      </c>
      <c r="B31" s="82"/>
      <c r="C31" s="82"/>
      <c r="D31" s="82"/>
      <c r="E31" s="82"/>
      <c r="F31" s="82"/>
      <c r="G31" s="83"/>
      <c r="H31" s="30">
        <f>DSUM('Δαπάνες ανάπτυξης ικανοτήτων'!$A$10:$F$36,"Αιτούμενο ποσό",'Κατηγορίες Δαπανών'!H7:H8)</f>
        <v>0</v>
      </c>
    </row>
    <row r="32" spans="1:8" s="4" customFormat="1" ht="18">
      <c r="A32" s="12"/>
      <c r="B32" s="12"/>
      <c r="C32" s="12"/>
      <c r="D32" s="12"/>
      <c r="E32" s="12"/>
      <c r="F32" s="84" t="s">
        <v>24</v>
      </c>
      <c r="G32" s="85"/>
      <c r="H32" s="32">
        <f>ROUND(SUM(H29:H31),2)</f>
        <v>0</v>
      </c>
    </row>
    <row r="33" spans="1:8" s="4" customFormat="1" ht="6" customHeight="1">
      <c r="A33" s="8"/>
      <c r="B33" s="8"/>
      <c r="C33" s="8"/>
      <c r="D33" s="8"/>
      <c r="E33" s="8"/>
      <c r="F33" s="8"/>
      <c r="G33" s="8"/>
      <c r="H33" s="8"/>
    </row>
    <row r="34" spans="1:8" s="4" customFormat="1" ht="18">
      <c r="A34" s="99" t="s">
        <v>13</v>
      </c>
      <c r="B34" s="100"/>
      <c r="C34" s="100"/>
      <c r="D34" s="100"/>
      <c r="E34" s="100"/>
      <c r="F34" s="100"/>
      <c r="G34" s="100"/>
      <c r="H34" s="110"/>
    </row>
    <row r="35" spans="1:8" s="4" customFormat="1" ht="6.6" customHeight="1"/>
    <row r="36" spans="1:8" s="4" customFormat="1" ht="18">
      <c r="A36" s="84" t="s">
        <v>19</v>
      </c>
      <c r="B36" s="89"/>
      <c r="C36" s="89"/>
      <c r="D36" s="89"/>
      <c r="E36" s="89"/>
      <c r="F36" s="89"/>
      <c r="G36" s="85"/>
      <c r="H36" s="13" t="s">
        <v>20</v>
      </c>
    </row>
    <row r="37" spans="1:8" s="4" customFormat="1" ht="18">
      <c r="A37" s="81" t="s">
        <v>21</v>
      </c>
      <c r="B37" s="82"/>
      <c r="C37" s="82"/>
      <c r="D37" s="82"/>
      <c r="E37" s="82"/>
      <c r="F37" s="82"/>
      <c r="G37" s="83"/>
      <c r="H37" s="30">
        <f>DSUM('Δαπάνες Θεματικών Δράσεων'!$A$10:$F$36,"Αιτούμενο ποσό",'Κατηγορίες Δαπανών'!H3:H4)</f>
        <v>0</v>
      </c>
    </row>
    <row r="38" spans="1:8" s="4" customFormat="1" ht="18">
      <c r="A38" s="81" t="s">
        <v>22</v>
      </c>
      <c r="B38" s="82"/>
      <c r="C38" s="82"/>
      <c r="D38" s="82"/>
      <c r="E38" s="82"/>
      <c r="F38" s="82"/>
      <c r="G38" s="83"/>
      <c r="H38" s="30">
        <f>DSUM('Δαπάνες Θεματικών Δράσεων'!$A$10:$F$36,"Αιτούμενο ποσό",'Κατηγορίες Δαπανών'!H5:H6)</f>
        <v>0</v>
      </c>
    </row>
    <row r="39" spans="1:8" s="4" customFormat="1" ht="18">
      <c r="A39" s="81" t="s">
        <v>23</v>
      </c>
      <c r="B39" s="82"/>
      <c r="C39" s="82"/>
      <c r="D39" s="82"/>
      <c r="E39" s="82"/>
      <c r="F39" s="82"/>
      <c r="G39" s="83"/>
      <c r="H39" s="30">
        <f>DSUM('Δαπάνες Θεματικών Δράσεων'!$A$10:$F$36,"Αιτούμενο ποσό",'Κατηγορίες Δαπανών'!H7:H8)</f>
        <v>0</v>
      </c>
    </row>
    <row r="40" spans="1:8" s="4" customFormat="1" ht="18">
      <c r="A40" s="12"/>
      <c r="B40" s="12"/>
      <c r="C40" s="12"/>
      <c r="D40" s="12"/>
      <c r="E40" s="12"/>
      <c r="F40" s="84" t="s">
        <v>24</v>
      </c>
      <c r="G40" s="85"/>
      <c r="H40" s="32">
        <f>SUM(H37:H39)</f>
        <v>0</v>
      </c>
    </row>
    <row r="41" spans="1:8" s="4" customFormat="1" ht="8.4499999999999993" customHeight="1">
      <c r="A41" s="12"/>
      <c r="B41" s="12"/>
      <c r="C41" s="12"/>
      <c r="D41" s="12"/>
      <c r="E41" s="12"/>
      <c r="F41" s="8"/>
      <c r="G41" s="8"/>
      <c r="H41" s="8"/>
    </row>
    <row r="42" spans="1:8" s="4" customFormat="1" ht="18">
      <c r="A42" s="99" t="s">
        <v>25</v>
      </c>
      <c r="B42" s="100"/>
      <c r="C42" s="100"/>
      <c r="D42" s="100"/>
      <c r="E42" s="100"/>
      <c r="F42" s="100"/>
      <c r="G42" s="100"/>
      <c r="H42" s="32">
        <f>+C18</f>
        <v>0</v>
      </c>
    </row>
    <row r="43" spans="1:8" s="4" customFormat="1" ht="12.75" customHeight="1">
      <c r="A43" s="12"/>
      <c r="B43" s="12"/>
      <c r="C43" s="12"/>
      <c r="D43" s="12"/>
      <c r="E43" s="12"/>
      <c r="F43" s="8"/>
      <c r="G43" s="8"/>
      <c r="H43" s="8"/>
    </row>
    <row r="44" spans="1:8" s="4" customFormat="1" ht="25.9">
      <c r="A44" s="86" t="s">
        <v>26</v>
      </c>
      <c r="B44" s="87"/>
      <c r="C44" s="87"/>
      <c r="D44" s="87"/>
      <c r="E44" s="87"/>
      <c r="F44" s="87"/>
      <c r="G44" s="87"/>
      <c r="H44" s="88"/>
    </row>
    <row r="45" spans="1:8" s="4" customFormat="1"/>
    <row r="46" spans="1:8" s="4" customFormat="1" ht="18">
      <c r="A46" s="84" t="s">
        <v>19</v>
      </c>
      <c r="B46" s="89"/>
      <c r="C46" s="89"/>
      <c r="D46" s="89"/>
      <c r="E46" s="89"/>
      <c r="F46" s="89"/>
      <c r="G46" s="85"/>
      <c r="H46" s="13" t="s">
        <v>20</v>
      </c>
    </row>
    <row r="47" spans="1:8" s="4" customFormat="1" ht="18">
      <c r="A47" s="81" t="s">
        <v>21</v>
      </c>
      <c r="B47" s="82"/>
      <c r="C47" s="82"/>
      <c r="D47" s="82"/>
      <c r="E47" s="82"/>
      <c r="F47" s="82"/>
      <c r="G47" s="83"/>
      <c r="H47" s="30">
        <f>+H29+H37</f>
        <v>0</v>
      </c>
    </row>
    <row r="48" spans="1:8" s="4" customFormat="1" ht="18">
      <c r="A48" s="81" t="s">
        <v>22</v>
      </c>
      <c r="B48" s="82"/>
      <c r="C48" s="82"/>
      <c r="D48" s="82"/>
      <c r="E48" s="82"/>
      <c r="F48" s="82"/>
      <c r="G48" s="83"/>
      <c r="H48" s="30">
        <f>+H30+H38</f>
        <v>0</v>
      </c>
    </row>
    <row r="49" spans="1:9" s="4" customFormat="1" ht="18">
      <c r="A49" s="81" t="s">
        <v>23</v>
      </c>
      <c r="B49" s="82"/>
      <c r="C49" s="82"/>
      <c r="D49" s="82"/>
      <c r="E49" s="82"/>
      <c r="F49" s="82"/>
      <c r="G49" s="83"/>
      <c r="H49" s="30">
        <f>+H31+H39</f>
        <v>0</v>
      </c>
    </row>
    <row r="50" spans="1:9" s="4" customFormat="1" ht="18">
      <c r="A50" s="81" t="s">
        <v>27</v>
      </c>
      <c r="B50" s="82"/>
      <c r="C50" s="82"/>
      <c r="D50" s="82"/>
      <c r="E50" s="82"/>
      <c r="F50" s="82"/>
      <c r="G50" s="83"/>
      <c r="H50" s="30">
        <f>+C18</f>
        <v>0</v>
      </c>
    </row>
    <row r="51" spans="1:9" s="4" customFormat="1" ht="18">
      <c r="A51" s="12"/>
      <c r="B51" s="12"/>
      <c r="C51" s="12"/>
      <c r="D51" s="12"/>
      <c r="E51" s="12"/>
      <c r="F51" s="84" t="s">
        <v>24</v>
      </c>
      <c r="G51" s="85"/>
      <c r="H51" s="32">
        <f>SUM(H47:H50)</f>
        <v>0</v>
      </c>
      <c r="I51" s="74"/>
    </row>
    <row r="52" spans="1:9" s="4" customFormat="1" ht="7.15" customHeight="1">
      <c r="A52" s="12"/>
      <c r="B52" s="12"/>
      <c r="C52" s="12"/>
      <c r="D52" s="12"/>
      <c r="E52" s="12"/>
      <c r="F52" s="8"/>
      <c r="G52" s="8"/>
      <c r="H52" s="8"/>
    </row>
    <row r="53" spans="1:9" s="4" customFormat="1" ht="6" customHeight="1">
      <c r="C53" s="8"/>
      <c r="D53" s="8"/>
      <c r="E53" s="8"/>
      <c r="F53" s="8"/>
      <c r="G53" s="8"/>
      <c r="H53" s="8"/>
    </row>
    <row r="54" spans="1:9" s="4" customFormat="1">
      <c r="A54" s="92" t="s">
        <v>28</v>
      </c>
      <c r="B54" s="92"/>
      <c r="C54" s="8"/>
      <c r="D54" s="8"/>
      <c r="E54" s="8"/>
      <c r="F54" s="8"/>
      <c r="G54" s="8"/>
      <c r="H54" s="8"/>
    </row>
    <row r="55" spans="1:9" s="4" customFormat="1">
      <c r="A55" s="91" t="s">
        <v>29</v>
      </c>
      <c r="B55" s="91"/>
      <c r="C55" s="8"/>
      <c r="D55" s="8"/>
      <c r="E55" s="8"/>
      <c r="F55" s="8"/>
      <c r="G55" s="8"/>
      <c r="H55" s="8"/>
    </row>
    <row r="56" spans="1:9" s="4" customFormat="1">
      <c r="A56" s="90"/>
      <c r="B56" s="90"/>
      <c r="C56" s="8"/>
      <c r="D56" s="8"/>
      <c r="E56" s="8"/>
      <c r="F56" s="8"/>
      <c r="G56" s="8"/>
      <c r="H56" s="8"/>
      <c r="I56" s="4" t="s">
        <v>4</v>
      </c>
    </row>
    <row r="57" spans="1:9" s="4" customFormat="1" ht="8.4499999999999993" customHeight="1">
      <c r="C57" s="8"/>
      <c r="D57" s="8"/>
      <c r="E57" s="8"/>
      <c r="F57" s="8"/>
      <c r="G57" s="8"/>
      <c r="H57" s="8"/>
    </row>
    <row r="58" spans="1:9" s="4" customFormat="1">
      <c r="A58" s="90"/>
      <c r="B58" s="90"/>
      <c r="C58" s="8"/>
      <c r="D58" s="8"/>
      <c r="E58" s="8"/>
      <c r="F58" s="8"/>
      <c r="G58" s="8"/>
      <c r="H58" s="8"/>
    </row>
    <row r="59" spans="1:9" s="4" customFormat="1">
      <c r="A59" s="90"/>
      <c r="B59" s="90"/>
      <c r="C59" s="8"/>
      <c r="D59" s="8"/>
      <c r="E59" s="8"/>
      <c r="F59" s="8"/>
      <c r="G59" s="8"/>
      <c r="H59" s="8"/>
    </row>
    <row r="60" spans="1:9" s="4" customFormat="1">
      <c r="A60" s="90"/>
      <c r="B60" s="90"/>
      <c r="C60" s="8"/>
      <c r="D60" s="8"/>
      <c r="E60" s="8"/>
      <c r="F60" s="8"/>
      <c r="G60" s="8"/>
      <c r="H60" s="8"/>
    </row>
    <row r="61" spans="1:9" s="4" customFormat="1">
      <c r="A61" s="90"/>
      <c r="B61" s="90"/>
      <c r="C61" s="8"/>
      <c r="D61" s="8"/>
      <c r="E61" s="8"/>
      <c r="F61" s="8"/>
      <c r="G61" s="8"/>
      <c r="H61" s="8"/>
    </row>
    <row r="62" spans="1:9" s="4" customFormat="1">
      <c r="A62" s="90"/>
      <c r="B62" s="90"/>
      <c r="C62" s="8"/>
      <c r="D62" s="8"/>
      <c r="E62" s="8"/>
      <c r="F62" s="8"/>
      <c r="G62" s="8"/>
      <c r="H62" s="8"/>
    </row>
    <row r="63" spans="1:9" s="4" customFormat="1">
      <c r="A63" s="91" t="s">
        <v>30</v>
      </c>
      <c r="B63" s="91"/>
      <c r="C63" s="8"/>
      <c r="D63" s="8"/>
      <c r="E63" s="8"/>
      <c r="F63" s="8"/>
      <c r="G63" s="8"/>
      <c r="H63" s="8"/>
    </row>
    <row r="64" spans="1:9" s="4" customFormat="1" ht="9" customHeight="1"/>
    <row r="65" spans="1:8" s="4" customFormat="1">
      <c r="A65" s="33" t="s">
        <v>31</v>
      </c>
    </row>
    <row r="66" spans="1:8" s="4" customFormat="1">
      <c r="A66" s="38" t="s">
        <v>32</v>
      </c>
    </row>
    <row r="67" spans="1:8" s="4" customFormat="1">
      <c r="A67" s="31" t="s">
        <v>33</v>
      </c>
      <c r="C67" s="31" t="s">
        <v>34</v>
      </c>
    </row>
    <row r="68" spans="1:8" s="4" customFormat="1">
      <c r="A68" s="31" t="s">
        <v>35</v>
      </c>
      <c r="C68" s="31" t="s">
        <v>36</v>
      </c>
    </row>
    <row r="69" spans="1:8" s="4" customFormat="1">
      <c r="A69" s="31" t="s">
        <v>37</v>
      </c>
      <c r="C69" s="31" t="s">
        <v>38</v>
      </c>
    </row>
    <row r="70" spans="1:8" s="4" customFormat="1"/>
    <row r="71" spans="1:8">
      <c r="A71" s="4"/>
      <c r="B71" s="4"/>
      <c r="C71" s="4"/>
      <c r="D71" s="4"/>
      <c r="E71" s="4"/>
      <c r="F71" s="4"/>
      <c r="G71" s="4"/>
      <c r="H71" s="4"/>
    </row>
  </sheetData>
  <sheetProtection algorithmName="SHA-512" hashValue="sx58WeeU3EnuQEfeSPXLm6IRe4B9Uf4mfN+sxrdteDQABDgzDWduobWXkbLPKfvOiwqPyORdFTN0hhQE1BjGvg==" saltValue="x85/mbVb9spvPdO3j/QqYA==" spinCount="100000" sheet="1" selectLockedCells="1"/>
  <mergeCells count="36">
    <mergeCell ref="B2:H3"/>
    <mergeCell ref="A42:G42"/>
    <mergeCell ref="A16:B16"/>
    <mergeCell ref="A17:B17"/>
    <mergeCell ref="A28:G28"/>
    <mergeCell ref="A29:G29"/>
    <mergeCell ref="A13:H13"/>
    <mergeCell ref="A4:H4"/>
    <mergeCell ref="B5:H5"/>
    <mergeCell ref="B7:H7"/>
    <mergeCell ref="A21:H22"/>
    <mergeCell ref="A24:H24"/>
    <mergeCell ref="A26:H26"/>
    <mergeCell ref="A34:H34"/>
    <mergeCell ref="F16:H17"/>
    <mergeCell ref="A20:H20"/>
    <mergeCell ref="A58:B62"/>
    <mergeCell ref="A63:B63"/>
    <mergeCell ref="A56:B56"/>
    <mergeCell ref="A55:B55"/>
    <mergeCell ref="A54:B54"/>
    <mergeCell ref="A30:G30"/>
    <mergeCell ref="A31:G31"/>
    <mergeCell ref="F32:G32"/>
    <mergeCell ref="F40:G40"/>
    <mergeCell ref="A36:G36"/>
    <mergeCell ref="A37:G37"/>
    <mergeCell ref="A38:G38"/>
    <mergeCell ref="A39:G39"/>
    <mergeCell ref="A49:G49"/>
    <mergeCell ref="F51:G51"/>
    <mergeCell ref="A44:H44"/>
    <mergeCell ref="A46:G46"/>
    <mergeCell ref="A47:G47"/>
    <mergeCell ref="A48:G48"/>
    <mergeCell ref="A50:G50"/>
  </mergeCells>
  <conditionalFormatting sqref="A20">
    <cfRule type="expression" dxfId="7" priority="1">
      <formula>$A$20="Μήνυμα Λάθους:"</formula>
    </cfRule>
  </conditionalFormatting>
  <conditionalFormatting sqref="C69">
    <cfRule type="expression" dxfId="6" priority="6">
      <formula>"IF($A$37=ΔΕΝ ΥΠΑΡΧΕΙ ΣΥΜΦΩΝΙΑ ΜΕ ΤΟ ΦΥΛΛΟ """"ΟΙΚΟΝΟΜΙΚΗ ΥΛΟΠΟΙΗΣΗ"</formula>
    </cfRule>
  </conditionalFormatting>
  <conditionalFormatting sqref="F16:H17">
    <cfRule type="expression" dxfId="5" priority="2">
      <formula>$F$16="ΕΛΕΓΞΤΕ ΜΗΝΥΜΑ ΛΑΘΟΥΣ"</formula>
    </cfRule>
  </conditionalFormatting>
  <printOptions horizontalCentered="1"/>
  <pageMargins left="0.43307086614173229" right="0.44" top="0.39" bottom="0.47" header="0.31496062992125984" footer="0.31496062992125984"/>
  <pageSetup paperSize="9" scale="71" orientation="portrait" r:id="rId1"/>
  <headerFooter>
    <oddFooter>&amp;L&amp;A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B9314-E112-46C5-B071-8C637CADB778}">
  <dimension ref="A1:E22"/>
  <sheetViews>
    <sheetView view="pageBreakPreview" topLeftCell="A7" zoomScale="60" zoomScaleNormal="100" workbookViewId="0">
      <selection activeCell="A16" sqref="A16"/>
    </sheetView>
  </sheetViews>
  <sheetFormatPr defaultRowHeight="46.15"/>
  <cols>
    <col min="1" max="1" width="53.5703125" customWidth="1"/>
    <col min="2" max="2" width="170.28515625" customWidth="1"/>
    <col min="3" max="3" width="42.42578125" customWidth="1"/>
    <col min="4" max="4" width="101.85546875" style="46" customWidth="1"/>
    <col min="5" max="5" width="43.7109375" style="46" customWidth="1"/>
  </cols>
  <sheetData>
    <row r="1" spans="1:4" ht="46.15" customHeight="1">
      <c r="A1" s="46"/>
      <c r="B1" s="46"/>
      <c r="C1" s="116" t="s">
        <v>39</v>
      </c>
      <c r="D1" s="116"/>
    </row>
    <row r="2" spans="1:4">
      <c r="A2" s="113" t="s">
        <v>40</v>
      </c>
      <c r="B2" s="113"/>
      <c r="C2" s="116"/>
      <c r="D2" s="116"/>
    </row>
    <row r="3" spans="1:4">
      <c r="A3" s="47"/>
      <c r="B3" s="47"/>
      <c r="C3" s="116"/>
      <c r="D3" s="116"/>
    </row>
    <row r="4" spans="1:4" ht="46.9" customHeight="1" thickBot="1">
      <c r="A4" s="47"/>
      <c r="B4" s="47"/>
      <c r="C4" s="116"/>
      <c r="D4" s="116"/>
    </row>
    <row r="5" spans="1:4" ht="46.9" customHeight="1" thickBot="1">
      <c r="A5" s="114" t="s">
        <v>41</v>
      </c>
      <c r="B5" s="115"/>
      <c r="C5" s="116"/>
      <c r="D5" s="116"/>
    </row>
    <row r="6" spans="1:4">
      <c r="A6" s="78" t="s">
        <v>42</v>
      </c>
      <c r="B6" s="75" t="s">
        <v>43</v>
      </c>
      <c r="C6" s="116"/>
      <c r="D6" s="116"/>
    </row>
    <row r="7" spans="1:4" ht="46.15" customHeight="1">
      <c r="A7" s="79" t="s">
        <v>44</v>
      </c>
      <c r="B7" s="76" t="s">
        <v>45</v>
      </c>
      <c r="C7" s="48" t="s">
        <v>4</v>
      </c>
    </row>
    <row r="8" spans="1:4" ht="46.15" customHeight="1">
      <c r="A8" s="79" t="s">
        <v>46</v>
      </c>
      <c r="B8" s="76" t="s">
        <v>47</v>
      </c>
      <c r="C8" s="48" t="s">
        <v>4</v>
      </c>
    </row>
    <row r="9" spans="1:4" ht="46.15" customHeight="1">
      <c r="A9" s="79" t="s">
        <v>48</v>
      </c>
      <c r="B9" s="76" t="s">
        <v>49</v>
      </c>
      <c r="C9" s="48" t="s">
        <v>4</v>
      </c>
    </row>
    <row r="10" spans="1:4" ht="46.15" customHeight="1">
      <c r="A10" s="79" t="s">
        <v>50</v>
      </c>
      <c r="B10" s="76" t="s">
        <v>51</v>
      </c>
      <c r="C10" s="48" t="s">
        <v>4</v>
      </c>
    </row>
    <row r="11" spans="1:4" ht="46.15" customHeight="1">
      <c r="A11" s="79" t="s">
        <v>52</v>
      </c>
      <c r="B11" s="76" t="s">
        <v>53</v>
      </c>
      <c r="C11" s="48" t="s">
        <v>4</v>
      </c>
    </row>
    <row r="12" spans="1:4" ht="46.9" customHeight="1" thickBot="1">
      <c r="A12" s="80" t="s">
        <v>54</v>
      </c>
      <c r="B12" s="77" t="s">
        <v>55</v>
      </c>
      <c r="C12" s="48" t="s">
        <v>4</v>
      </c>
    </row>
    <row r="13" spans="1:4">
      <c r="A13" s="49"/>
      <c r="B13" s="49"/>
      <c r="C13" s="49"/>
    </row>
    <row r="14" spans="1:4" ht="46.9" thickBot="1">
      <c r="A14" s="49"/>
      <c r="B14" s="49"/>
      <c r="C14" s="49"/>
    </row>
    <row r="15" spans="1:4" ht="46.9" thickBot="1">
      <c r="A15" s="114" t="s">
        <v>56</v>
      </c>
      <c r="B15" s="115"/>
      <c r="C15" s="49"/>
    </row>
    <row r="16" spans="1:4">
      <c r="A16" s="78" t="s">
        <v>42</v>
      </c>
      <c r="B16" s="75" t="s">
        <v>43</v>
      </c>
      <c r="C16" s="48"/>
    </row>
    <row r="17" spans="1:3" ht="46.15" customHeight="1">
      <c r="A17" s="79" t="s">
        <v>57</v>
      </c>
      <c r="B17" s="76" t="s">
        <v>45</v>
      </c>
      <c r="C17" s="48" t="s">
        <v>4</v>
      </c>
    </row>
    <row r="18" spans="1:3" ht="46.15" customHeight="1">
      <c r="A18" s="79" t="s">
        <v>58</v>
      </c>
      <c r="B18" s="76" t="s">
        <v>47</v>
      </c>
      <c r="C18" s="48" t="s">
        <v>4</v>
      </c>
    </row>
    <row r="19" spans="1:3" ht="46.15" customHeight="1">
      <c r="A19" s="79" t="s">
        <v>59</v>
      </c>
      <c r="B19" s="76" t="s">
        <v>49</v>
      </c>
      <c r="C19" s="48" t="s">
        <v>4</v>
      </c>
    </row>
    <row r="20" spans="1:3" ht="46.15" customHeight="1">
      <c r="A20" s="79" t="s">
        <v>60</v>
      </c>
      <c r="B20" s="76" t="s">
        <v>51</v>
      </c>
      <c r="C20" s="48" t="s">
        <v>4</v>
      </c>
    </row>
    <row r="21" spans="1:3" ht="46.15" customHeight="1">
      <c r="A21" s="79" t="s">
        <v>61</v>
      </c>
      <c r="B21" s="76" t="s">
        <v>53</v>
      </c>
      <c r="C21" s="48" t="s">
        <v>4</v>
      </c>
    </row>
    <row r="22" spans="1:3" ht="46.9" customHeight="1" thickBot="1">
      <c r="A22" s="80" t="s">
        <v>62</v>
      </c>
      <c r="B22" s="77" t="s">
        <v>55</v>
      </c>
      <c r="C22" s="48" t="s">
        <v>4</v>
      </c>
    </row>
  </sheetData>
  <sheetProtection algorithmName="SHA-512" hashValue="HBHdH7LYaK8oAy1tPsK8DeCIDGBZxyYRORhpQ0ET+a27XBH0ELceSowLM0LtWCqt6KncwPoLcj0FGgbBEkZDJA==" saltValue="YG+U9TRgUPQJqRU2DjksFA==" spinCount="100000" sheet="1" objects="1" scenarios="1"/>
  <mergeCells count="4">
    <mergeCell ref="A2:B2"/>
    <mergeCell ref="A5:B5"/>
    <mergeCell ref="A15:B15"/>
    <mergeCell ref="C1:D6"/>
  </mergeCells>
  <pageMargins left="0.7" right="0.7" top="0.75" bottom="0.75" header="0.3" footer="0.3"/>
  <pageSetup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D9D9-019C-45AB-AA90-DE6148EC2009}">
  <dimension ref="A1:H50"/>
  <sheetViews>
    <sheetView showGridLines="0" view="pageBreakPreview" zoomScale="85" zoomScaleNormal="115" zoomScaleSheetLayoutView="85" workbookViewId="0">
      <selection activeCell="B11" sqref="B11"/>
    </sheetView>
  </sheetViews>
  <sheetFormatPr defaultColWidth="9.140625" defaultRowHeight="14.45"/>
  <cols>
    <col min="1" max="1" width="6.42578125" style="5" customWidth="1"/>
    <col min="2" max="2" width="11.7109375" style="5" customWidth="1"/>
    <col min="3" max="3" width="37.140625" style="5" customWidth="1"/>
    <col min="4" max="4" width="13.42578125" style="5" customWidth="1"/>
    <col min="5" max="5" width="85.7109375" style="5" customWidth="1"/>
    <col min="6" max="6" width="22.42578125" style="5" customWidth="1"/>
    <col min="7" max="16384" width="9.140625" style="1"/>
  </cols>
  <sheetData>
    <row r="1" spans="1:8" ht="31.15">
      <c r="A1" s="117" t="s">
        <v>63</v>
      </c>
      <c r="B1" s="118"/>
      <c r="C1" s="118"/>
      <c r="D1" s="118"/>
      <c r="E1" s="118"/>
      <c r="F1" s="118"/>
    </row>
    <row r="2" spans="1:8" ht="5.25" customHeight="1">
      <c r="A2" s="119"/>
      <c r="B2" s="119"/>
      <c r="C2" s="119"/>
      <c r="D2" s="119"/>
      <c r="E2" s="119"/>
      <c r="F2" s="1"/>
    </row>
    <row r="3" spans="1:8" ht="16.5" customHeight="1">
      <c r="A3" s="120" t="s">
        <v>3</v>
      </c>
      <c r="B3" s="120"/>
      <c r="C3" s="120"/>
      <c r="D3" s="121" t="str">
        <f>IF('Στοιχεία Έργου'!B5="","ΠΑΡΑΚΑΛΟΥΜΕ ΣΥΜΠΛΗΡΩΣΤΕ ΤΑ ΣΤΟΙΧΕΙΑ ΣΤΗΝ ΣΕΛΙΔΑ ΣΤΟΙΧΕΙΑ ΕΡΓΟΥ",'Στοιχεία Έργου'!B5)</f>
        <v>ΠΑΡΑΚΑΛΟΥΜΕ ΣΥΜΠΛΗΡΩΣΤΕ ΤΑ ΣΤΟΙΧΕΙΑ ΣΤΗΝ ΣΕΛΙΔΑ ΣΤΟΙΧΕΙΑ ΕΡΓΟΥ</v>
      </c>
      <c r="E3" s="122"/>
      <c r="F3" s="122"/>
    </row>
    <row r="4" spans="1:8" ht="33.75" customHeight="1">
      <c r="A4" s="123" t="s">
        <v>64</v>
      </c>
      <c r="B4" s="123"/>
      <c r="C4" s="123"/>
      <c r="D4" s="121" t="str">
        <f>IF('Στοιχεία Έργου'!B7="","ΠΑΡΑΚΑΛΟΥΜΕ ΣΥΜΠΛΗΡΩΣΤΕ ΤΑ ΣΤΟΙΧΕΙΑ ΣΤΗΝ ΣΕΛΙΔΑ ΣΤΟΙΧΕΙΑ ΕΡΓΟΥ",'Στοιχεία Έργου'!B7)</f>
        <v>ΠΑΡΑΚΑΛΟΥΜΕ ΣΥΜΠΛΗΡΩΣΤΕ ΤΑ ΣΤΟΙΧΕΙΑ ΣΤΗΝ ΣΕΛΙΔΑ ΣΤΟΙΧΕΙΑ ΕΡΓΟΥ</v>
      </c>
      <c r="E4" s="122"/>
      <c r="F4" s="122"/>
    </row>
    <row r="5" spans="1:8" ht="16.5" customHeight="1">
      <c r="A5" s="123" t="s">
        <v>65</v>
      </c>
      <c r="B5" s="123"/>
      <c r="C5" s="125"/>
      <c r="D5" s="29" t="str">
        <f>IF('Στοιχεία Έργου'!C11="","",'Στοιχεία Έργου'!C11)</f>
        <v/>
      </c>
      <c r="E5" s="1"/>
      <c r="F5" s="1"/>
    </row>
    <row r="6" spans="1:8" ht="16.5" customHeight="1">
      <c r="A6" s="123"/>
      <c r="B6" s="123"/>
      <c r="C6" s="125"/>
      <c r="D6" s="29" t="str">
        <f>IF('Στοιχεία Έργου'!F11="","",'Στοιχεία Έργου'!F11)</f>
        <v/>
      </c>
      <c r="E6" s="21"/>
      <c r="F6" s="21"/>
      <c r="G6" s="21"/>
      <c r="H6" s="21"/>
    </row>
    <row r="7" spans="1:8" ht="5.25" customHeight="1">
      <c r="A7" s="119"/>
      <c r="B7" s="119"/>
      <c r="C7" s="119"/>
      <c r="D7" s="119"/>
      <c r="E7" s="119"/>
      <c r="F7" s="1"/>
    </row>
    <row r="8" spans="1:8" ht="20.25" customHeight="1">
      <c r="A8" s="126" t="s">
        <v>66</v>
      </c>
      <c r="B8" s="127"/>
      <c r="C8" s="127"/>
      <c r="D8" s="127"/>
      <c r="E8" s="127"/>
      <c r="F8" s="127"/>
    </row>
    <row r="9" spans="1:8" ht="5.25" customHeight="1">
      <c r="A9" s="6"/>
      <c r="B9" s="6"/>
      <c r="C9" s="6"/>
      <c r="D9" s="6"/>
      <c r="E9" s="6"/>
      <c r="F9" s="7"/>
    </row>
    <row r="10" spans="1:8" ht="54.75" customHeight="1">
      <c r="A10" s="13" t="s">
        <v>67</v>
      </c>
      <c r="B10" s="13" t="s">
        <v>42</v>
      </c>
      <c r="C10" s="13" t="s">
        <v>19</v>
      </c>
      <c r="D10" s="3" t="s">
        <v>68</v>
      </c>
      <c r="E10" s="13" t="s">
        <v>69</v>
      </c>
      <c r="F10" s="13" t="s">
        <v>20</v>
      </c>
    </row>
    <row r="11" spans="1:8" s="4" customFormat="1" ht="44.45" customHeight="1">
      <c r="A11" s="22">
        <v>1</v>
      </c>
      <c r="B11" s="64"/>
      <c r="C11" s="23"/>
      <c r="D11" s="24" t="str">
        <f>IF(C11="","",VLOOKUP(C11,'Κατηγορίες Δαπανών'!$A$2:$B$7,2))</f>
        <v/>
      </c>
      <c r="E11" s="25"/>
      <c r="F11" s="27"/>
    </row>
    <row r="12" spans="1:8" s="4" customFormat="1" ht="44.45" customHeight="1">
      <c r="A12" s="22">
        <v>2</v>
      </c>
      <c r="B12" s="64"/>
      <c r="C12" s="23"/>
      <c r="D12" s="24" t="str">
        <f>IF(C12="","",VLOOKUP(C12,'Κατηγορίες Δαπανών'!$A$2:$B$7,2))</f>
        <v/>
      </c>
      <c r="E12" s="25"/>
      <c r="F12" s="27"/>
    </row>
    <row r="13" spans="1:8" s="4" customFormat="1" ht="44.45" customHeight="1">
      <c r="A13" s="22">
        <v>3</v>
      </c>
      <c r="B13" s="64"/>
      <c r="C13" s="23"/>
      <c r="D13" s="24" t="str">
        <f>IF(C13="","",VLOOKUP(C13,'Κατηγορίες Δαπανών'!$A$2:$B$7,2))</f>
        <v/>
      </c>
      <c r="E13" s="25"/>
      <c r="F13" s="27"/>
    </row>
    <row r="14" spans="1:8" s="4" customFormat="1" ht="44.45" customHeight="1">
      <c r="A14" s="22">
        <v>4</v>
      </c>
      <c r="B14" s="64"/>
      <c r="C14" s="23"/>
      <c r="D14" s="24" t="str">
        <f>IF(C14="","",VLOOKUP(C14,'Κατηγορίες Δαπανών'!$A$2:$B$7,2))</f>
        <v/>
      </c>
      <c r="E14" s="25"/>
      <c r="F14" s="27"/>
    </row>
    <row r="15" spans="1:8" s="4" customFormat="1" ht="44.45" customHeight="1">
      <c r="A15" s="22">
        <v>5</v>
      </c>
      <c r="B15" s="64"/>
      <c r="C15" s="23"/>
      <c r="D15" s="24" t="str">
        <f>IF(C15="","",VLOOKUP(C15,'Κατηγορίες Δαπανών'!$A$2:$B$7,2))</f>
        <v/>
      </c>
      <c r="E15" s="25"/>
      <c r="F15" s="27"/>
    </row>
    <row r="16" spans="1:8" s="4" customFormat="1" ht="44.45" customHeight="1">
      <c r="A16" s="22">
        <v>6</v>
      </c>
      <c r="B16" s="64"/>
      <c r="C16" s="23"/>
      <c r="D16" s="24" t="str">
        <f>IF(C16="","",VLOOKUP(C16,'Κατηγορίες Δαπανών'!$A$2:$B$7,2))</f>
        <v/>
      </c>
      <c r="E16" s="25"/>
      <c r="F16" s="27"/>
    </row>
    <row r="17" spans="1:6" s="4" customFormat="1" ht="44.45" customHeight="1">
      <c r="A17" s="22">
        <v>7</v>
      </c>
      <c r="B17" s="64"/>
      <c r="C17" s="23"/>
      <c r="D17" s="24" t="str">
        <f>IF(C17="","",VLOOKUP(C17,'Κατηγορίες Δαπανών'!$A$2:$B$7,2))</f>
        <v/>
      </c>
      <c r="E17" s="25"/>
      <c r="F17" s="27"/>
    </row>
    <row r="18" spans="1:6" s="4" customFormat="1" ht="44.45" customHeight="1">
      <c r="A18" s="22">
        <v>8</v>
      </c>
      <c r="B18" s="64"/>
      <c r="C18" s="23"/>
      <c r="D18" s="24" t="str">
        <f>IF(C18="","",VLOOKUP(C18,'Κατηγορίες Δαπανών'!$A$2:$B$7,2))</f>
        <v/>
      </c>
      <c r="E18" s="25"/>
      <c r="F18" s="27"/>
    </row>
    <row r="19" spans="1:6" s="4" customFormat="1" ht="44.45" customHeight="1">
      <c r="A19" s="22">
        <v>9</v>
      </c>
      <c r="B19" s="64"/>
      <c r="C19" s="23"/>
      <c r="D19" s="24" t="str">
        <f>IF(C19="","",VLOOKUP(C19,'Κατηγορίες Δαπανών'!$A$2:$B$7,2))</f>
        <v/>
      </c>
      <c r="E19" s="25"/>
      <c r="F19" s="27"/>
    </row>
    <row r="20" spans="1:6" s="4" customFormat="1" ht="44.45" customHeight="1">
      <c r="A20" s="22">
        <v>10</v>
      </c>
      <c r="B20" s="64"/>
      <c r="C20" s="23"/>
      <c r="D20" s="24" t="str">
        <f>IF(C20="","",VLOOKUP(C20,'Κατηγορίες Δαπανών'!$A$2:$B$7,2))</f>
        <v/>
      </c>
      <c r="E20" s="25"/>
      <c r="F20" s="27"/>
    </row>
    <row r="21" spans="1:6" s="4" customFormat="1" ht="44.45" customHeight="1">
      <c r="A21" s="22">
        <v>11</v>
      </c>
      <c r="B21" s="64"/>
      <c r="C21" s="23"/>
      <c r="D21" s="24" t="str">
        <f>IF(C21="","",VLOOKUP(C21,'Κατηγορίες Δαπανών'!$A$2:$B$7,2))</f>
        <v/>
      </c>
      <c r="E21" s="25"/>
      <c r="F21" s="27"/>
    </row>
    <row r="22" spans="1:6" s="4" customFormat="1" ht="44.45" customHeight="1">
      <c r="A22" s="22">
        <v>12</v>
      </c>
      <c r="B22" s="64"/>
      <c r="C22" s="23"/>
      <c r="D22" s="24" t="str">
        <f>IF(C22="","",VLOOKUP(C22,'Κατηγορίες Δαπανών'!$A$2:$B$7,2))</f>
        <v/>
      </c>
      <c r="E22" s="25"/>
      <c r="F22" s="27"/>
    </row>
    <row r="23" spans="1:6" s="4" customFormat="1" ht="44.45" customHeight="1">
      <c r="A23" s="22">
        <v>13</v>
      </c>
      <c r="B23" s="64"/>
      <c r="C23" s="23"/>
      <c r="D23" s="24" t="str">
        <f>IF(C23="","",VLOOKUP(C23,'Κατηγορίες Δαπανών'!$A$2:$B$7,2))</f>
        <v/>
      </c>
      <c r="E23" s="25"/>
      <c r="F23" s="27"/>
    </row>
    <row r="24" spans="1:6" s="4" customFormat="1" ht="44.45" customHeight="1">
      <c r="A24" s="22">
        <v>14</v>
      </c>
      <c r="B24" s="64"/>
      <c r="C24" s="23"/>
      <c r="D24" s="24" t="str">
        <f>IF(C24="","",VLOOKUP(C24,'Κατηγορίες Δαπανών'!$A$2:$B$7,2))</f>
        <v/>
      </c>
      <c r="E24" s="25"/>
      <c r="F24" s="27"/>
    </row>
    <row r="25" spans="1:6" s="4" customFormat="1" ht="44.45" customHeight="1">
      <c r="A25" s="22">
        <v>15</v>
      </c>
      <c r="B25" s="64"/>
      <c r="C25" s="23"/>
      <c r="D25" s="24" t="str">
        <f>IF(C25="","",VLOOKUP(C25,'Κατηγορίες Δαπανών'!$A$2:$B$7,2))</f>
        <v/>
      </c>
      <c r="E25" s="25"/>
      <c r="F25" s="27"/>
    </row>
    <row r="26" spans="1:6" s="4" customFormat="1" ht="44.45" customHeight="1">
      <c r="A26" s="22">
        <v>16</v>
      </c>
      <c r="B26" s="64"/>
      <c r="C26" s="23"/>
      <c r="D26" s="24" t="str">
        <f>IF(C26="","",VLOOKUP(C26,'Κατηγορίες Δαπανών'!$A$2:$B$7,2))</f>
        <v/>
      </c>
      <c r="E26" s="25"/>
      <c r="F26" s="27"/>
    </row>
    <row r="27" spans="1:6" s="4" customFormat="1" ht="44.45" customHeight="1">
      <c r="A27" s="22">
        <v>17</v>
      </c>
      <c r="B27" s="64"/>
      <c r="C27" s="23"/>
      <c r="D27" s="24" t="str">
        <f>IF(C27="","",VLOOKUP(C27,'Κατηγορίες Δαπανών'!$A$2:$B$7,2))</f>
        <v/>
      </c>
      <c r="E27" s="25"/>
      <c r="F27" s="27"/>
    </row>
    <row r="28" spans="1:6" s="4" customFormat="1" ht="44.45" customHeight="1">
      <c r="A28" s="22">
        <v>18</v>
      </c>
      <c r="B28" s="64"/>
      <c r="C28" s="23"/>
      <c r="D28" s="24" t="str">
        <f>IF(C28="","",VLOOKUP(C28,'Κατηγορίες Δαπανών'!$A$2:$B$7,2))</f>
        <v/>
      </c>
      <c r="E28" s="25"/>
      <c r="F28" s="27"/>
    </row>
    <row r="29" spans="1:6" s="4" customFormat="1" ht="44.45" customHeight="1">
      <c r="A29" s="22">
        <v>19</v>
      </c>
      <c r="B29" s="64"/>
      <c r="C29" s="23"/>
      <c r="D29" s="24" t="str">
        <f>IF(C29="","",VLOOKUP(C29,'Κατηγορίες Δαπανών'!$A$2:$B$7,2))</f>
        <v/>
      </c>
      <c r="E29" s="25"/>
      <c r="F29" s="27"/>
    </row>
    <row r="30" spans="1:6" s="4" customFormat="1" ht="44.45" customHeight="1">
      <c r="A30" s="22">
        <v>20</v>
      </c>
      <c r="B30" s="64"/>
      <c r="C30" s="23"/>
      <c r="D30" s="24" t="str">
        <f>IF(C30="","",VLOOKUP(C30,'Κατηγορίες Δαπανών'!$A$2:$B$7,2))</f>
        <v/>
      </c>
      <c r="E30" s="25"/>
      <c r="F30" s="27"/>
    </row>
    <row r="31" spans="1:6" s="4" customFormat="1" ht="44.45" customHeight="1">
      <c r="A31" s="22">
        <v>21</v>
      </c>
      <c r="B31" s="64"/>
      <c r="C31" s="23"/>
      <c r="D31" s="24" t="str">
        <f>IF(C31="","",VLOOKUP(C31,'Κατηγορίες Δαπανών'!$A$2:$B$7,2))</f>
        <v/>
      </c>
      <c r="E31" s="25"/>
      <c r="F31" s="27"/>
    </row>
    <row r="32" spans="1:6" s="4" customFormat="1" ht="44.45" customHeight="1">
      <c r="A32" s="22">
        <v>22</v>
      </c>
      <c r="B32" s="64"/>
      <c r="C32" s="23"/>
      <c r="D32" s="24" t="str">
        <f>IF(C32="","",VLOOKUP(C32,'Κατηγορίες Δαπανών'!$A$2:$B$7,2))</f>
        <v/>
      </c>
      <c r="E32" s="25"/>
      <c r="F32" s="27"/>
    </row>
    <row r="33" spans="1:6" s="4" customFormat="1" ht="44.45" customHeight="1">
      <c r="A33" s="22">
        <v>23</v>
      </c>
      <c r="B33" s="64"/>
      <c r="C33" s="23"/>
      <c r="D33" s="24" t="str">
        <f>IF(C33="","",VLOOKUP(C33,'Κατηγορίες Δαπανών'!$A$2:$B$7,2))</f>
        <v/>
      </c>
      <c r="E33" s="25"/>
      <c r="F33" s="27"/>
    </row>
    <row r="34" spans="1:6" s="4" customFormat="1" ht="44.45" customHeight="1">
      <c r="A34" s="22">
        <v>24</v>
      </c>
      <c r="B34" s="64"/>
      <c r="C34" s="23"/>
      <c r="D34" s="24" t="str">
        <f>IF(C34="","",VLOOKUP(C34,'Κατηγορίες Δαπανών'!$A$2:$B$7,2))</f>
        <v/>
      </c>
      <c r="E34" s="25"/>
      <c r="F34" s="27"/>
    </row>
    <row r="35" spans="1:6" s="4" customFormat="1" ht="44.45" customHeight="1">
      <c r="A35" s="22">
        <v>25</v>
      </c>
      <c r="B35" s="64"/>
      <c r="C35" s="23"/>
      <c r="D35" s="24" t="str">
        <f>IF(C35="","",VLOOKUP(C35,'Κατηγορίες Δαπανών'!$A$2:$B$7,2))</f>
        <v/>
      </c>
      <c r="E35" s="25"/>
      <c r="F35" s="27"/>
    </row>
    <row r="36" spans="1:6" s="4" customFormat="1" ht="44.45" customHeight="1">
      <c r="A36" s="22">
        <v>26</v>
      </c>
      <c r="B36" s="64"/>
      <c r="C36" s="23"/>
      <c r="D36" s="24" t="str">
        <f>IF(C36="","",VLOOKUP(C36,'Κατηγορίες Δαπανών'!$A$2:$B$7,2))</f>
        <v/>
      </c>
      <c r="E36" s="25"/>
      <c r="F36" s="27"/>
    </row>
    <row r="37" spans="1:6" s="4" customFormat="1" ht="23.25" customHeight="1">
      <c r="A37" s="128" t="s">
        <v>70</v>
      </c>
      <c r="B37" s="129"/>
      <c r="C37" s="129"/>
      <c r="D37" s="129"/>
      <c r="E37" s="129"/>
      <c r="F37" s="26">
        <f>ROUND(SUM(F11:F36),2)</f>
        <v>0</v>
      </c>
    </row>
    <row r="38" spans="1:6" s="4" customFormat="1">
      <c r="A38" s="9"/>
      <c r="B38" s="9"/>
      <c r="C38" s="43"/>
      <c r="D38" s="43"/>
      <c r="E38" s="15"/>
      <c r="F38" s="15"/>
    </row>
    <row r="39" spans="1:6">
      <c r="A39" s="8"/>
      <c r="B39" s="8"/>
      <c r="C39" s="44"/>
      <c r="D39" s="44"/>
      <c r="E39" s="28"/>
      <c r="F39" s="28"/>
    </row>
    <row r="40" spans="1:6">
      <c r="A40" s="8"/>
      <c r="B40" s="8"/>
      <c r="C40" s="44"/>
      <c r="D40" s="44"/>
      <c r="E40" s="28"/>
      <c r="F40" s="28"/>
    </row>
    <row r="41" spans="1:6" ht="19.5" customHeight="1">
      <c r="A41" s="8"/>
      <c r="B41" s="8"/>
      <c r="C41" s="44"/>
      <c r="D41" s="44"/>
      <c r="E41" s="124" t="str">
        <f>IF(F37&gt;10000,"ΥΠΕΡΒΑΣΗ ΕΠΙΤΡΕΠΟΜΕΝΟΥ ΠΟΣΟΥ",IF(F37&lt;3000,"ΕΛΑΧΙΣΤΟ ΕΠΙΤΡΕΠΟΜΕΝΟ ΠΟΣΟ 3.000€",""))</f>
        <v>ΕΛΑΧΙΣΤΟ ΕΠΙΤΡΕΠΟΜΕΝΟ ΠΟΣΟ 3.000€</v>
      </c>
      <c r="F41" s="28"/>
    </row>
    <row r="42" spans="1:6">
      <c r="A42" s="8"/>
      <c r="B42" s="8"/>
      <c r="C42" s="44"/>
      <c r="D42" s="44"/>
      <c r="E42" s="124"/>
      <c r="F42" s="28"/>
    </row>
    <row r="43" spans="1:6" ht="25.5" customHeight="1">
      <c r="A43" s="8"/>
      <c r="B43" s="8"/>
      <c r="C43" s="44"/>
      <c r="D43" s="44"/>
      <c r="E43" s="124"/>
      <c r="F43" s="28"/>
    </row>
    <row r="44" spans="1:6" ht="25.5" customHeight="1">
      <c r="A44" s="8"/>
      <c r="B44" s="8"/>
      <c r="C44" s="44"/>
      <c r="D44" s="44"/>
      <c r="E44" s="124"/>
      <c r="F44" s="28"/>
    </row>
    <row r="45" spans="1:6" ht="25.5" customHeight="1">
      <c r="A45" s="8"/>
      <c r="B45" s="8"/>
      <c r="C45" s="44"/>
      <c r="D45" s="44"/>
      <c r="E45" s="124"/>
      <c r="F45" s="28"/>
    </row>
    <row r="46" spans="1:6">
      <c r="A46" s="8"/>
      <c r="B46" s="8"/>
      <c r="C46" s="44"/>
      <c r="D46" s="44"/>
      <c r="E46" s="28"/>
      <c r="F46" s="28"/>
    </row>
    <row r="47" spans="1:6">
      <c r="E47" s="28"/>
      <c r="F47" s="28"/>
    </row>
    <row r="48" spans="1:6">
      <c r="E48" s="28"/>
      <c r="F48" s="28"/>
    </row>
    <row r="49" spans="5:6">
      <c r="E49" s="28"/>
      <c r="F49" s="28"/>
    </row>
    <row r="50" spans="5:6">
      <c r="F50" s="28"/>
    </row>
  </sheetData>
  <sheetProtection algorithmName="SHA-512" hashValue="Aagmz3Y3oJ1eltIBNYfkxOlK7B7vu+y1hTYuajH+cLiiLm28eCmIGFocreN9aC2GOeM8kIVpTtp23Z07kWn7Aw==" saltValue="AOOriktiaawAmSJ40NB+wA==" spinCount="100000" sheet="1" selectLockedCells="1"/>
  <mergeCells count="11">
    <mergeCell ref="E41:E45"/>
    <mergeCell ref="A5:C6"/>
    <mergeCell ref="A7:E7"/>
    <mergeCell ref="A8:F8"/>
    <mergeCell ref="A37:E37"/>
    <mergeCell ref="A1:F1"/>
    <mergeCell ref="A2:E2"/>
    <mergeCell ref="A3:C3"/>
    <mergeCell ref="D3:F3"/>
    <mergeCell ref="A4:C4"/>
    <mergeCell ref="D4:F4"/>
  </mergeCells>
  <conditionalFormatting sqref="E41:E45">
    <cfRule type="expression" dxfId="4" priority="1">
      <formula>$E$41="ΕΛΑΧΙΣΤΟ ΕΠΙΤΡΕΠΟΜΕΝΟ ΠΟΣΟ 3.000€"</formula>
    </cfRule>
    <cfRule type="expression" dxfId="3" priority="2">
      <formula>$E$41="ΥΠΕΡΒΑΣΗ ΕΠΙΤΡΕΠΟΜΕΝΟΥ ΠΟΣΟΥ"</formula>
    </cfRule>
  </conditionalFormatting>
  <pageMargins left="0.51181102362204722" right="0.43307086614173229" top="0.59055118110236227" bottom="0.55118110236220474" header="0.31496062992125984" footer="0.31496062992125984"/>
  <pageSetup paperSize="9" scale="48" orientation="portrait" r:id="rId1"/>
  <headerFooter>
    <oddFooter>&amp;L&amp;A&amp;RΣελίδα &amp;P από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E4087B1-EF3E-4266-8F9B-6DE632C876A9}">
          <x14:formula1>
            <xm:f>'Κατηγορίες Δαπανών'!$B$9:$B$14</xm:f>
          </x14:formula1>
          <xm:sqref>B11:B36</xm:sqref>
        </x14:dataValidation>
        <x14:dataValidation type="list" allowBlank="1" showInputMessage="1" showErrorMessage="1" promptTitle="Πληροφορίες/Information:" prompt="Παρακαλώ επιλέξτε από την λίστα_x000a__x000a_Please choose from the list" xr:uid="{E5221FFA-94C3-4752-949C-B6F5EAF2C16E}">
          <x14:formula1>
            <xm:f>'Κατηγορίες Δαπανών'!$A$2:$A$4</xm:f>
          </x14:formula1>
          <xm:sqref>C11:C36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0"/>
  <sheetViews>
    <sheetView showGridLines="0" view="pageBreakPreview" zoomScale="85" zoomScaleNormal="115" zoomScaleSheetLayoutView="85" workbookViewId="0">
      <selection activeCell="B11" sqref="B11"/>
    </sheetView>
  </sheetViews>
  <sheetFormatPr defaultColWidth="9.140625" defaultRowHeight="14.45"/>
  <cols>
    <col min="1" max="1" width="6.42578125" style="5" customWidth="1"/>
    <col min="2" max="2" width="8.5703125" style="5" bestFit="1" customWidth="1"/>
    <col min="3" max="3" width="37.140625" style="5" customWidth="1"/>
    <col min="4" max="4" width="13.42578125" style="5" customWidth="1"/>
    <col min="5" max="5" width="85.42578125" style="5" customWidth="1"/>
    <col min="6" max="6" width="22.7109375" style="5" customWidth="1"/>
    <col min="7" max="16384" width="9.140625" style="1"/>
  </cols>
  <sheetData>
    <row r="1" spans="1:8" ht="31.15">
      <c r="A1" s="117" t="s">
        <v>63</v>
      </c>
      <c r="B1" s="118"/>
      <c r="C1" s="118"/>
      <c r="D1" s="118"/>
      <c r="E1" s="118"/>
      <c r="F1" s="118"/>
    </row>
    <row r="2" spans="1:8" ht="5.25" customHeight="1">
      <c r="A2" s="119"/>
      <c r="B2" s="119"/>
      <c r="C2" s="119"/>
      <c r="D2" s="119"/>
      <c r="E2" s="119"/>
      <c r="F2" s="1"/>
    </row>
    <row r="3" spans="1:8" ht="16.5" customHeight="1">
      <c r="A3" s="120" t="s">
        <v>3</v>
      </c>
      <c r="B3" s="120"/>
      <c r="C3" s="120"/>
      <c r="D3" s="121" t="str">
        <f>IF('Στοιχεία Έργου'!B5="","ΠΑΡΑΚΑΛΟΥΜΕ ΣΥΜΠΛΗΡΩΣΤΕ ΤΑ ΣΤΟΙΧΕΙΑ ΣΤΗΝ ΣΕΛΙΔΑ ΣΤΟΙΧΕΙΑ ΕΡΓΟΥ",'Στοιχεία Έργου'!B5)</f>
        <v>ΠΑΡΑΚΑΛΟΥΜΕ ΣΥΜΠΛΗΡΩΣΤΕ ΤΑ ΣΤΟΙΧΕΙΑ ΣΤΗΝ ΣΕΛΙΔΑ ΣΤΟΙΧΕΙΑ ΕΡΓΟΥ</v>
      </c>
      <c r="E3" s="122"/>
      <c r="F3" s="122"/>
    </row>
    <row r="4" spans="1:8" ht="33.75" customHeight="1">
      <c r="A4" s="123" t="s">
        <v>64</v>
      </c>
      <c r="B4" s="123"/>
      <c r="C4" s="123"/>
      <c r="D4" s="121" t="str">
        <f>IF('Στοιχεία Έργου'!B7="","ΠΑΡΑΚΑΛΟΥΜΕ ΣΥΜΠΛΗΡΩΣΤΕ ΤΑ ΣΤΟΙΧΕΙΑ ΣΤΗΝ ΣΕΛΙΔΑ ΣΤΟΙΧΕΙΑ ΕΡΓΟΥ",'Στοιχεία Έργου'!B7)</f>
        <v>ΠΑΡΑΚΑΛΟΥΜΕ ΣΥΜΠΛΗΡΩΣΤΕ ΤΑ ΣΤΟΙΧΕΙΑ ΣΤΗΝ ΣΕΛΙΔΑ ΣΤΟΙΧΕΙΑ ΕΡΓΟΥ</v>
      </c>
      <c r="E4" s="122"/>
      <c r="F4" s="122"/>
    </row>
    <row r="5" spans="1:8" ht="16.5" customHeight="1">
      <c r="A5" s="123" t="s">
        <v>65</v>
      </c>
      <c r="B5" s="123"/>
      <c r="C5" s="125"/>
      <c r="D5" s="29" t="str">
        <f>IF('Στοιχεία Έργου'!C11="","",'Στοιχεία Έργου'!C11)</f>
        <v/>
      </c>
      <c r="E5" s="1"/>
      <c r="F5" s="1"/>
    </row>
    <row r="6" spans="1:8" ht="16.5" customHeight="1">
      <c r="A6" s="123"/>
      <c r="B6" s="123"/>
      <c r="C6" s="125"/>
      <c r="D6" s="29" t="str">
        <f>IF('Στοιχεία Έργου'!F11="","",'Στοιχεία Έργου'!F11)</f>
        <v/>
      </c>
      <c r="E6" s="21"/>
      <c r="F6" s="21"/>
      <c r="G6" s="21"/>
      <c r="H6" s="21"/>
    </row>
    <row r="7" spans="1:8" ht="5.25" customHeight="1">
      <c r="A7" s="119"/>
      <c r="B7" s="119"/>
      <c r="C7" s="119"/>
      <c r="D7" s="119"/>
      <c r="E7" s="119"/>
      <c r="F7" s="1"/>
    </row>
    <row r="8" spans="1:8" ht="20.25" customHeight="1">
      <c r="A8" s="126" t="s">
        <v>71</v>
      </c>
      <c r="B8" s="127"/>
      <c r="C8" s="127"/>
      <c r="D8" s="127"/>
      <c r="E8" s="127"/>
      <c r="F8" s="127"/>
    </row>
    <row r="9" spans="1:8" ht="5.25" customHeight="1">
      <c r="A9" s="6"/>
      <c r="B9" s="6"/>
      <c r="C9" s="6"/>
      <c r="D9" s="6"/>
      <c r="E9" s="6"/>
      <c r="F9" s="7"/>
    </row>
    <row r="10" spans="1:8" ht="54.75" customHeight="1">
      <c r="A10" s="13" t="s">
        <v>67</v>
      </c>
      <c r="B10" s="13" t="s">
        <v>42</v>
      </c>
      <c r="C10" s="13" t="s">
        <v>19</v>
      </c>
      <c r="D10" s="3" t="s">
        <v>68</v>
      </c>
      <c r="E10" s="13" t="s">
        <v>69</v>
      </c>
      <c r="F10" s="13" t="s">
        <v>20</v>
      </c>
    </row>
    <row r="11" spans="1:8" s="4" customFormat="1" ht="43.15" customHeight="1">
      <c r="A11" s="22">
        <v>1</v>
      </c>
      <c r="B11" s="64"/>
      <c r="C11" s="23"/>
      <c r="D11" s="24" t="str">
        <f>IF(C11="","",VLOOKUP(C11,'Κατηγορίες Δαπανών'!$A$2:$B$7,2))</f>
        <v/>
      </c>
      <c r="E11" s="25"/>
      <c r="F11" s="27"/>
    </row>
    <row r="12" spans="1:8" s="4" customFormat="1" ht="43.15" customHeight="1">
      <c r="A12" s="22">
        <v>2</v>
      </c>
      <c r="B12" s="64"/>
      <c r="C12" s="23"/>
      <c r="D12" s="24" t="str">
        <f>IF(C12="","",VLOOKUP(C12,'Κατηγορίες Δαπανών'!$A$2:$B$7,2))</f>
        <v/>
      </c>
      <c r="E12" s="25"/>
      <c r="F12" s="27"/>
    </row>
    <row r="13" spans="1:8" s="4" customFormat="1" ht="43.15" customHeight="1">
      <c r="A13" s="22">
        <v>3</v>
      </c>
      <c r="B13" s="64"/>
      <c r="C13" s="23"/>
      <c r="D13" s="24" t="str">
        <f>IF(C13="","",VLOOKUP(C13,'Κατηγορίες Δαπανών'!$A$2:$B$7,2))</f>
        <v/>
      </c>
      <c r="E13" s="25"/>
      <c r="F13" s="27"/>
    </row>
    <row r="14" spans="1:8" s="4" customFormat="1" ht="43.15" customHeight="1">
      <c r="A14" s="22">
        <v>4</v>
      </c>
      <c r="B14" s="64"/>
      <c r="C14" s="23"/>
      <c r="D14" s="24" t="str">
        <f>IF(C14="","",VLOOKUP(C14,'Κατηγορίες Δαπανών'!$A$2:$B$7,2))</f>
        <v/>
      </c>
      <c r="E14" s="25"/>
      <c r="F14" s="27"/>
    </row>
    <row r="15" spans="1:8" s="4" customFormat="1" ht="43.15" customHeight="1">
      <c r="A15" s="22">
        <v>5</v>
      </c>
      <c r="B15" s="64"/>
      <c r="C15" s="23"/>
      <c r="D15" s="24" t="str">
        <f>IF(C15="","",VLOOKUP(C15,'Κατηγορίες Δαπανών'!$A$2:$B$7,2))</f>
        <v/>
      </c>
      <c r="E15" s="25"/>
      <c r="F15" s="27"/>
    </row>
    <row r="16" spans="1:8" s="4" customFormat="1" ht="43.15" customHeight="1">
      <c r="A16" s="22">
        <v>6</v>
      </c>
      <c r="B16" s="64"/>
      <c r="C16" s="23"/>
      <c r="D16" s="24" t="str">
        <f>IF(C16="","",VLOOKUP(C16,'Κατηγορίες Δαπανών'!$A$2:$B$7,2))</f>
        <v/>
      </c>
      <c r="E16" s="25"/>
      <c r="F16" s="27"/>
    </row>
    <row r="17" spans="1:6" s="4" customFormat="1" ht="43.15" customHeight="1">
      <c r="A17" s="22">
        <v>7</v>
      </c>
      <c r="B17" s="64"/>
      <c r="C17" s="23"/>
      <c r="D17" s="24" t="str">
        <f>IF(C17="","",VLOOKUP(C17,'Κατηγορίες Δαπανών'!$A$2:$B$7,2))</f>
        <v/>
      </c>
      <c r="E17" s="25"/>
      <c r="F17" s="27"/>
    </row>
    <row r="18" spans="1:6" s="4" customFormat="1" ht="43.15" customHeight="1">
      <c r="A18" s="22">
        <v>8</v>
      </c>
      <c r="B18" s="64"/>
      <c r="C18" s="23"/>
      <c r="D18" s="24" t="str">
        <f>IF(C18="","",VLOOKUP(C18,'Κατηγορίες Δαπανών'!$A$2:$B$7,2))</f>
        <v/>
      </c>
      <c r="E18" s="25"/>
      <c r="F18" s="27"/>
    </row>
    <row r="19" spans="1:6" s="4" customFormat="1" ht="43.15" customHeight="1">
      <c r="A19" s="22">
        <v>9</v>
      </c>
      <c r="B19" s="64"/>
      <c r="C19" s="23"/>
      <c r="D19" s="24" t="str">
        <f>IF(C19="","",VLOOKUP(C19,'Κατηγορίες Δαπανών'!$A$2:$B$7,2))</f>
        <v/>
      </c>
      <c r="E19" s="25"/>
      <c r="F19" s="27"/>
    </row>
    <row r="20" spans="1:6" s="4" customFormat="1" ht="43.15" customHeight="1">
      <c r="A20" s="22">
        <v>10</v>
      </c>
      <c r="B20" s="64"/>
      <c r="C20" s="23"/>
      <c r="D20" s="24" t="str">
        <f>IF(C20="","",VLOOKUP(C20,'Κατηγορίες Δαπανών'!$A$2:$B$7,2))</f>
        <v/>
      </c>
      <c r="E20" s="25"/>
      <c r="F20" s="27"/>
    </row>
    <row r="21" spans="1:6" s="4" customFormat="1" ht="43.15" customHeight="1">
      <c r="A21" s="22">
        <v>11</v>
      </c>
      <c r="B21" s="64"/>
      <c r="C21" s="23"/>
      <c r="D21" s="24" t="str">
        <f>IF(C21="","",VLOOKUP(C21,'Κατηγορίες Δαπανών'!$A$2:$B$7,2))</f>
        <v/>
      </c>
      <c r="E21" s="25"/>
      <c r="F21" s="27"/>
    </row>
    <row r="22" spans="1:6" s="4" customFormat="1" ht="43.15" customHeight="1">
      <c r="A22" s="22">
        <v>12</v>
      </c>
      <c r="B22" s="64"/>
      <c r="C22" s="23"/>
      <c r="D22" s="24" t="str">
        <f>IF(C22="","",VLOOKUP(C22,'Κατηγορίες Δαπανών'!$A$2:$B$7,2))</f>
        <v/>
      </c>
      <c r="E22" s="25"/>
      <c r="F22" s="27"/>
    </row>
    <row r="23" spans="1:6" s="4" customFormat="1" ht="43.15" customHeight="1">
      <c r="A23" s="22">
        <v>13</v>
      </c>
      <c r="B23" s="64"/>
      <c r="C23" s="23"/>
      <c r="D23" s="24" t="str">
        <f>IF(C23="","",VLOOKUP(C23,'Κατηγορίες Δαπανών'!$A$2:$B$7,2))</f>
        <v/>
      </c>
      <c r="E23" s="25"/>
      <c r="F23" s="27"/>
    </row>
    <row r="24" spans="1:6" s="4" customFormat="1" ht="43.15" customHeight="1">
      <c r="A24" s="22">
        <v>14</v>
      </c>
      <c r="B24" s="64"/>
      <c r="C24" s="23"/>
      <c r="D24" s="24" t="str">
        <f>IF(C24="","",VLOOKUP(C24,'Κατηγορίες Δαπανών'!$A$2:$B$7,2))</f>
        <v/>
      </c>
      <c r="E24" s="25"/>
      <c r="F24" s="27"/>
    </row>
    <row r="25" spans="1:6" s="4" customFormat="1" ht="43.15" customHeight="1">
      <c r="A25" s="22">
        <v>15</v>
      </c>
      <c r="B25" s="64"/>
      <c r="C25" s="23"/>
      <c r="D25" s="24" t="str">
        <f>IF(C25="","",VLOOKUP(C25,'Κατηγορίες Δαπανών'!$A$2:$B$7,2))</f>
        <v/>
      </c>
      <c r="E25" s="25"/>
      <c r="F25" s="27"/>
    </row>
    <row r="26" spans="1:6" s="4" customFormat="1" ht="43.15" customHeight="1">
      <c r="A26" s="22">
        <v>16</v>
      </c>
      <c r="B26" s="64"/>
      <c r="C26" s="23"/>
      <c r="D26" s="24" t="str">
        <f>IF(C26="","",VLOOKUP(C26,'Κατηγορίες Δαπανών'!$A$2:$B$7,2))</f>
        <v/>
      </c>
      <c r="E26" s="25"/>
      <c r="F26" s="27"/>
    </row>
    <row r="27" spans="1:6" s="4" customFormat="1" ht="43.15" customHeight="1">
      <c r="A27" s="22">
        <v>17</v>
      </c>
      <c r="B27" s="64"/>
      <c r="C27" s="23"/>
      <c r="D27" s="24" t="str">
        <f>IF(C27="","",VLOOKUP(C27,'Κατηγορίες Δαπανών'!$A$2:$B$7,2))</f>
        <v/>
      </c>
      <c r="E27" s="25"/>
      <c r="F27" s="27"/>
    </row>
    <row r="28" spans="1:6" s="4" customFormat="1" ht="43.15" customHeight="1">
      <c r="A28" s="22">
        <v>18</v>
      </c>
      <c r="B28" s="64"/>
      <c r="C28" s="23"/>
      <c r="D28" s="24" t="str">
        <f>IF(C28="","",VLOOKUP(C28,'Κατηγορίες Δαπανών'!$A$2:$B$7,2))</f>
        <v/>
      </c>
      <c r="E28" s="25"/>
      <c r="F28" s="27"/>
    </row>
    <row r="29" spans="1:6" s="4" customFormat="1" ht="43.15" customHeight="1">
      <c r="A29" s="22">
        <v>19</v>
      </c>
      <c r="B29" s="64"/>
      <c r="C29" s="23"/>
      <c r="D29" s="24" t="str">
        <f>IF(C29="","",VLOOKUP(C29,'Κατηγορίες Δαπανών'!$A$2:$B$7,2))</f>
        <v/>
      </c>
      <c r="E29" s="25"/>
      <c r="F29" s="27"/>
    </row>
    <row r="30" spans="1:6" s="4" customFormat="1" ht="43.15" customHeight="1">
      <c r="A30" s="22">
        <v>20</v>
      </c>
      <c r="B30" s="64"/>
      <c r="C30" s="23"/>
      <c r="D30" s="24" t="str">
        <f>IF(C30="","",VLOOKUP(C30,'Κατηγορίες Δαπανών'!$A$2:$B$7,2))</f>
        <v/>
      </c>
      <c r="E30" s="25"/>
      <c r="F30" s="27"/>
    </row>
    <row r="31" spans="1:6" s="4" customFormat="1" ht="43.15" customHeight="1">
      <c r="A31" s="22">
        <v>21</v>
      </c>
      <c r="B31" s="64"/>
      <c r="C31" s="23"/>
      <c r="D31" s="24" t="str">
        <f>IF(C31="","",VLOOKUP(C31,'Κατηγορίες Δαπανών'!$A$2:$B$7,2))</f>
        <v/>
      </c>
      <c r="E31" s="25"/>
      <c r="F31" s="27"/>
    </row>
    <row r="32" spans="1:6" s="4" customFormat="1" ht="43.15" customHeight="1">
      <c r="A32" s="22">
        <v>22</v>
      </c>
      <c r="B32" s="64"/>
      <c r="C32" s="23"/>
      <c r="D32" s="24" t="str">
        <f>IF(C32="","",VLOOKUP(C32,'Κατηγορίες Δαπανών'!$A$2:$B$7,2))</f>
        <v/>
      </c>
      <c r="E32" s="25"/>
      <c r="F32" s="27"/>
    </row>
    <row r="33" spans="1:6" s="4" customFormat="1" ht="43.15" customHeight="1">
      <c r="A33" s="22">
        <v>23</v>
      </c>
      <c r="B33" s="64"/>
      <c r="C33" s="23"/>
      <c r="D33" s="24" t="str">
        <f>IF(C33="","",VLOOKUP(C33,'Κατηγορίες Δαπανών'!$A$2:$B$7,2))</f>
        <v/>
      </c>
      <c r="E33" s="25"/>
      <c r="F33" s="27"/>
    </row>
    <row r="34" spans="1:6" s="4" customFormat="1" ht="43.15" customHeight="1">
      <c r="A34" s="22">
        <v>24</v>
      </c>
      <c r="B34" s="64"/>
      <c r="C34" s="23"/>
      <c r="D34" s="24" t="str">
        <f>IF(C34="","",VLOOKUP(C34,'Κατηγορίες Δαπανών'!$A$2:$B$7,2))</f>
        <v/>
      </c>
      <c r="E34" s="25"/>
      <c r="F34" s="27"/>
    </row>
    <row r="35" spans="1:6" s="4" customFormat="1" ht="43.15" customHeight="1">
      <c r="A35" s="22">
        <v>25</v>
      </c>
      <c r="B35" s="64"/>
      <c r="C35" s="23"/>
      <c r="D35" s="24" t="str">
        <f>IF(C35="","",VLOOKUP(C35,'Κατηγορίες Δαπανών'!$A$2:$B$7,2))</f>
        <v/>
      </c>
      <c r="E35" s="25"/>
      <c r="F35" s="27"/>
    </row>
    <row r="36" spans="1:6" s="4" customFormat="1" ht="43.15" customHeight="1">
      <c r="A36" s="22">
        <v>26</v>
      </c>
      <c r="B36" s="64"/>
      <c r="C36" s="23"/>
      <c r="D36" s="24" t="str">
        <f>IF(C36="","",VLOOKUP(C36,'Κατηγορίες Δαπανών'!$A$2:$B$7,2))</f>
        <v/>
      </c>
      <c r="E36" s="25"/>
      <c r="F36" s="27"/>
    </row>
    <row r="37" spans="1:6" s="4" customFormat="1" ht="23.25" customHeight="1">
      <c r="A37" s="128" t="s">
        <v>70</v>
      </c>
      <c r="B37" s="129"/>
      <c r="C37" s="129"/>
      <c r="D37" s="129"/>
      <c r="E37" s="129"/>
      <c r="F37" s="26">
        <f>ROUND(SUM(F11:F36),2)</f>
        <v>0</v>
      </c>
    </row>
    <row r="38" spans="1:6" s="4" customFormat="1">
      <c r="A38" s="9"/>
      <c r="B38" s="9"/>
      <c r="C38" s="15"/>
      <c r="D38" s="15"/>
      <c r="E38" s="15"/>
      <c r="F38" s="15"/>
    </row>
    <row r="39" spans="1:6">
      <c r="A39" s="8"/>
      <c r="B39" s="8"/>
      <c r="C39" s="44"/>
      <c r="D39" s="44"/>
      <c r="E39" s="28"/>
      <c r="F39" s="28"/>
    </row>
    <row r="40" spans="1:6">
      <c r="A40" s="8"/>
      <c r="B40" s="8"/>
      <c r="C40" s="44"/>
      <c r="D40" s="44"/>
      <c r="E40" s="28"/>
      <c r="F40" s="28"/>
    </row>
    <row r="41" spans="1:6" ht="19.5" customHeight="1">
      <c r="A41" s="8"/>
      <c r="B41" s="8"/>
      <c r="C41" s="44"/>
      <c r="D41" s="44"/>
      <c r="E41" s="124" t="str">
        <f>IF(F37&gt;6250,"ΥΠΕΡΒΑΣΗ ΕΠΙΤΡΕΠΟΜΕΝΟΥ ΠΟΣΟΥ",IF(F37&gt;10000-'Στοιχεία Έργου'!C17-'Στοιχεία Έργου'!C18," ΥΠΕΡΒΑΣΗ ΕΠΙΤΡΕΠΟΜΕΝΟΥ ΠΟΣΟΥ ΚΑΤΑ",""))</f>
        <v/>
      </c>
      <c r="F41" s="130" t="str">
        <f>IF(E41=" ΥΠΕΡΒΑΣΗ ΕΠΙΤΡΕΠΟΜΕΝΟΥ ΠΟΣΟΥ ΚΑΤΑ",-F37-750+10000,"")</f>
        <v/>
      </c>
    </row>
    <row r="42" spans="1:6">
      <c r="A42" s="8"/>
      <c r="B42" s="8"/>
      <c r="C42" s="44"/>
      <c r="D42" s="44"/>
      <c r="E42" s="124"/>
      <c r="F42" s="130"/>
    </row>
    <row r="43" spans="1:6" ht="25.5" customHeight="1">
      <c r="A43" s="8"/>
      <c r="B43" s="8"/>
      <c r="C43" s="44"/>
      <c r="D43" s="44"/>
      <c r="E43" s="124"/>
      <c r="F43" s="130"/>
    </row>
    <row r="44" spans="1:6" ht="25.5" customHeight="1">
      <c r="A44" s="8"/>
      <c r="B44" s="8"/>
      <c r="C44" s="44"/>
      <c r="D44" s="44"/>
      <c r="E44" s="124"/>
      <c r="F44" s="130"/>
    </row>
    <row r="45" spans="1:6" ht="25.5" customHeight="1">
      <c r="A45" s="8"/>
      <c r="B45" s="8"/>
      <c r="C45" s="44"/>
      <c r="D45" s="44"/>
      <c r="E45" s="124"/>
      <c r="F45" s="130"/>
    </row>
    <row r="46" spans="1:6">
      <c r="A46" s="8"/>
      <c r="B46" s="8"/>
      <c r="C46" s="44"/>
      <c r="D46" s="44"/>
      <c r="E46" s="28"/>
      <c r="F46" s="28"/>
    </row>
    <row r="47" spans="1:6">
      <c r="E47" s="28"/>
      <c r="F47" s="28"/>
    </row>
    <row r="48" spans="1:6">
      <c r="E48" s="28"/>
      <c r="F48" s="28"/>
    </row>
    <row r="49" spans="5:6">
      <c r="E49" s="28"/>
      <c r="F49" s="28"/>
    </row>
    <row r="50" spans="5:6">
      <c r="F50" s="28"/>
    </row>
  </sheetData>
  <sheetProtection algorithmName="SHA-512" hashValue="fQ1jnmGzNrcoSREuZLnjZgEWw8/rbpZB43t2huweJEYG4OFjqJRZcTCcbXdZQe2gd9/vrJuBgWxOp0pLhcZsUg==" saltValue="mtDsIt018JnQEcW4d2GJUQ==" spinCount="100000" sheet="1" selectLockedCells="1"/>
  <mergeCells count="12">
    <mergeCell ref="A37:E37"/>
    <mergeCell ref="A5:C6"/>
    <mergeCell ref="A8:F8"/>
    <mergeCell ref="E41:E45"/>
    <mergeCell ref="F41:F45"/>
    <mergeCell ref="A1:F1"/>
    <mergeCell ref="D3:F3"/>
    <mergeCell ref="D4:F4"/>
    <mergeCell ref="A2:E2"/>
    <mergeCell ref="A7:E7"/>
    <mergeCell ref="A3:C3"/>
    <mergeCell ref="A4:C4"/>
  </mergeCells>
  <conditionalFormatting sqref="E41:E45">
    <cfRule type="expression" dxfId="2" priority="2">
      <formula>$E$41=" ΥΠΕΡΒΑΣΗ ΕΠΙΤΡΕΠΟΜΕΝΟΥ ΠΟΣΟΥ ΚΑΤΑ"</formula>
    </cfRule>
    <cfRule type="expression" dxfId="1" priority="3">
      <formula>$E$41="ΥΠΕΡΒΑΣΗ ΕΠΙΤΡΕΠΟΜΕΝΟΥ ΠΟΣΟΥ"</formula>
    </cfRule>
  </conditionalFormatting>
  <conditionalFormatting sqref="F41:F45">
    <cfRule type="expression" dxfId="0" priority="1">
      <formula>$E$41=" ΥΠΕΡΒΑΣΗ ΕΠΙΤΡΕΠΟΜΕΝΟΥ ΠΟΣΟΥ ΚΑΤΑ"</formula>
    </cfRule>
  </conditionalFormatting>
  <pageMargins left="0.51181102362204722" right="0.43307086614173229" top="0.59055118110236227" bottom="0.55118110236220474" header="0.31496062992125984" footer="0.31496062992125984"/>
  <pageSetup paperSize="9" scale="49" orientation="portrait" r:id="rId1"/>
  <headerFooter>
    <oddFooter>&amp;L&amp;A&amp;RΣελίδα &amp;P από &amp;N</oddFooter>
  </headerFooter>
  <extLst>
    <ext xmlns:x14="http://schemas.microsoft.com/office/spreadsheetml/2009/9/main" uri="{CCE6A557-97BC-4b89-ADB6-D9C93CAAB3DF}">
      <x14:dataValidations xmlns:xm="http://schemas.microsoft.com/office/excel/2006/main" xWindow="462" yWindow="556" count="2">
        <x14:dataValidation type="list" allowBlank="1" showInputMessage="1" showErrorMessage="1" xr:uid="{0CB573E5-901F-4A64-A0A3-8AD5F55872AB}">
          <x14:formula1>
            <xm:f>'Κατηγορίες Δαπανών'!$B$15:$B$20</xm:f>
          </x14:formula1>
          <xm:sqref>B11:B36</xm:sqref>
        </x14:dataValidation>
        <x14:dataValidation type="list" allowBlank="1" showInputMessage="1" showErrorMessage="1" promptTitle="Πληροφορίες/Information:" prompt="Παρακαλώ επιλέξτε από την λίστα_x000a__x000a_Please choose from the list" xr:uid="{53DBC569-2A9F-4479-B2F3-7D264E4B518A}">
          <x14:formula1>
            <xm:f>'Κατηγορίες Δαπανών'!$A$2:$A$4</xm:f>
          </x14:formula1>
          <xm:sqref>C11:C36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82836-D350-49AD-A5CE-1AD57BD52411}">
  <dimension ref="A1:G18"/>
  <sheetViews>
    <sheetView view="pageBreakPreview" zoomScale="90" zoomScaleNormal="100" zoomScaleSheetLayoutView="90" workbookViewId="0">
      <selection activeCell="C16" sqref="C16"/>
    </sheetView>
  </sheetViews>
  <sheetFormatPr defaultRowHeight="14.45"/>
  <cols>
    <col min="1" max="1" width="26.7109375" customWidth="1"/>
    <col min="2" max="7" width="24.7109375" customWidth="1"/>
    <col min="8" max="8" width="6.28515625" customWidth="1"/>
    <col min="10" max="10" width="11.5703125" customWidth="1"/>
  </cols>
  <sheetData>
    <row r="1" spans="1:7" ht="24" thickBot="1">
      <c r="A1" s="131" t="s">
        <v>72</v>
      </c>
      <c r="B1" s="132"/>
      <c r="C1" s="132"/>
      <c r="D1" s="132"/>
      <c r="E1" s="132"/>
      <c r="F1" s="132"/>
      <c r="G1" s="132"/>
    </row>
    <row r="2" spans="1:7" ht="58.15" customHeight="1" thickBot="1">
      <c r="A2" s="50" t="s">
        <v>73</v>
      </c>
      <c r="B2" s="50" t="s">
        <v>42</v>
      </c>
      <c r="C2" s="50" t="s">
        <v>21</v>
      </c>
      <c r="D2" s="50" t="s">
        <v>22</v>
      </c>
      <c r="E2" s="50" t="s">
        <v>23</v>
      </c>
      <c r="F2" s="50" t="s">
        <v>27</v>
      </c>
      <c r="G2" s="51" t="s">
        <v>74</v>
      </c>
    </row>
    <row r="3" spans="1:7" ht="18">
      <c r="A3" s="133" t="s">
        <v>75</v>
      </c>
      <c r="B3" s="52" t="s">
        <v>44</v>
      </c>
      <c r="C3" s="53">
        <f>SUMIFS('Δαπάνες ανάπτυξης ικανοτήτων'!F11:F36,'Δαπάνες ανάπτυξης ικανοτήτων'!B11:B36,'Συνολ. Προϋπολογισμός'!B3,'Δαπάνες ανάπτυξης ικανοτήτων'!C11:C36,'Συνολ. Προϋπολογισμός'!C2)</f>
        <v>0</v>
      </c>
      <c r="D3" s="53">
        <f>SUMIFS('Δαπάνες ανάπτυξης ικανοτήτων'!F11:F36,'Δαπάνες ανάπτυξης ικανοτήτων'!B11:B36,'Συνολ. Προϋπολογισμός'!B3,'Δαπάνες ανάπτυξης ικανοτήτων'!C11:C36,'Συνολ. Προϋπολογισμός'!D2)</f>
        <v>0</v>
      </c>
      <c r="E3" s="53">
        <f>SUMIFS('Δαπάνες ανάπτυξης ικανοτήτων'!F11:F36,'Δαπάνες ανάπτυξης ικανοτήτων'!B11:B36,'Συνολ. Προϋπολογισμός'!B3,'Δαπάνες ανάπτυξης ικανοτήτων'!C11:C36,'Συνολ. Προϋπολογισμός'!E2)</f>
        <v>0</v>
      </c>
      <c r="F3" s="67">
        <f>SUM(C3:E3)*(909.09/9090.91)</f>
        <v>0</v>
      </c>
      <c r="G3" s="58">
        <f>C3+D3+E3+F3</f>
        <v>0</v>
      </c>
    </row>
    <row r="4" spans="1:7" ht="18">
      <c r="A4" s="134"/>
      <c r="B4" s="54" t="s">
        <v>46</v>
      </c>
      <c r="C4" s="55">
        <f>SUMIFS('Δαπάνες ανάπτυξης ικανοτήτων'!F11:F36,'Δαπάνες ανάπτυξης ικανοτήτων'!B11:B36,'Συνολ. Προϋπολογισμός'!B4,'Δαπάνες ανάπτυξης ικανοτήτων'!C11:C36,'Συνολ. Προϋπολογισμός'!C2)</f>
        <v>0</v>
      </c>
      <c r="D4" s="55">
        <f>SUMIFS('Δαπάνες ανάπτυξης ικανοτήτων'!F11:F36,'Δαπάνες ανάπτυξης ικανοτήτων'!B11:B36,'Συνολ. Προϋπολογισμός'!B4,'Δαπάνες ανάπτυξης ικανοτήτων'!C11:C36,'Συνολ. Προϋπολογισμός'!D2)</f>
        <v>0</v>
      </c>
      <c r="E4" s="55">
        <f>SUMIFS('Δαπάνες ανάπτυξης ικανοτήτων'!F11:F36,'Δαπάνες ανάπτυξης ικανοτήτων'!B11:B36,'Συνολ. Προϋπολογισμός'!B4,'Δαπάνες ανάπτυξης ικανοτήτων'!C11:C36,'Συνολ. Προϋπολογισμός'!E2)</f>
        <v>0</v>
      </c>
      <c r="F4" s="68">
        <f t="shared" ref="F4:F14" si="0">SUM(C4:E4)*(909.09/9090.91)</f>
        <v>0</v>
      </c>
      <c r="G4" s="59">
        <f t="shared" ref="G4:G8" si="1">C4+D4+E4+F4</f>
        <v>0</v>
      </c>
    </row>
    <row r="5" spans="1:7" ht="18">
      <c r="A5" s="134"/>
      <c r="B5" s="54" t="s">
        <v>48</v>
      </c>
      <c r="C5" s="55">
        <f>SUMIFS('Δαπάνες ανάπτυξης ικανοτήτων'!F11:F36,'Δαπάνες ανάπτυξης ικανοτήτων'!B11:B36,'Συνολ. Προϋπολογισμός'!B5,'Δαπάνες ανάπτυξης ικανοτήτων'!C11:C36,'Συνολ. Προϋπολογισμός'!C2)</f>
        <v>0</v>
      </c>
      <c r="D5" s="55">
        <f>SUMIFS('Δαπάνες ανάπτυξης ικανοτήτων'!F11:F36,'Δαπάνες ανάπτυξης ικανοτήτων'!B11:B36,'Συνολ. Προϋπολογισμός'!B5,'Δαπάνες ανάπτυξης ικανοτήτων'!C11:C36,'Συνολ. Προϋπολογισμός'!D2)</f>
        <v>0</v>
      </c>
      <c r="E5" s="55">
        <f>SUMIFS('Δαπάνες ανάπτυξης ικανοτήτων'!F11:F36,'Δαπάνες ανάπτυξης ικανοτήτων'!B11:B36,'Συνολ. Προϋπολογισμός'!B5,'Δαπάνες ανάπτυξης ικανοτήτων'!C11:C36,'Συνολ. Προϋπολογισμός'!E2)</f>
        <v>0</v>
      </c>
      <c r="F5" s="68">
        <f t="shared" si="0"/>
        <v>0</v>
      </c>
      <c r="G5" s="59">
        <f t="shared" si="1"/>
        <v>0</v>
      </c>
    </row>
    <row r="6" spans="1:7" ht="18">
      <c r="A6" s="134"/>
      <c r="B6" s="54" t="s">
        <v>50</v>
      </c>
      <c r="C6" s="55">
        <f>SUMIFS('Δαπάνες ανάπτυξης ικανοτήτων'!F11:F36,'Δαπάνες ανάπτυξης ικανοτήτων'!B11:B36,'Συνολ. Προϋπολογισμός'!B6,'Δαπάνες ανάπτυξης ικανοτήτων'!C11:C36,'Συνολ. Προϋπολογισμός'!C2)</f>
        <v>0</v>
      </c>
      <c r="D6" s="55">
        <f>SUMIFS('Δαπάνες ανάπτυξης ικανοτήτων'!F11:F36,'Δαπάνες ανάπτυξης ικανοτήτων'!B11:B36,'Συνολ. Προϋπολογισμός'!B6,'Δαπάνες ανάπτυξης ικανοτήτων'!C11:C36,'Συνολ. Προϋπολογισμός'!D2)</f>
        <v>0</v>
      </c>
      <c r="E6" s="55">
        <f>SUMIFS('Δαπάνες ανάπτυξης ικανοτήτων'!F11:F36,'Δαπάνες ανάπτυξης ικανοτήτων'!B11:B36,'Συνολ. Προϋπολογισμός'!B6,'Δαπάνες ανάπτυξης ικανοτήτων'!C11:C36,'Συνολ. Προϋπολογισμός'!E2)</f>
        <v>0</v>
      </c>
      <c r="F6" s="68">
        <f t="shared" si="0"/>
        <v>0</v>
      </c>
      <c r="G6" s="59">
        <f t="shared" si="1"/>
        <v>0</v>
      </c>
    </row>
    <row r="7" spans="1:7" ht="18">
      <c r="A7" s="134"/>
      <c r="B7" s="54" t="s">
        <v>52</v>
      </c>
      <c r="C7" s="55">
        <f>SUMIFS('Δαπάνες ανάπτυξης ικανοτήτων'!F11:F36,'Δαπάνες ανάπτυξης ικανοτήτων'!B11:B36,'Συνολ. Προϋπολογισμός'!B7,'Δαπάνες ανάπτυξης ικανοτήτων'!C11:C36,'Συνολ. Προϋπολογισμός'!C2)</f>
        <v>0</v>
      </c>
      <c r="D7" s="55">
        <f>SUMIFS('Δαπάνες ανάπτυξης ικανοτήτων'!F11:F36,'Δαπάνες ανάπτυξης ικανοτήτων'!B11:B36,'Συνολ. Προϋπολογισμός'!B7,'Δαπάνες ανάπτυξης ικανοτήτων'!C11:C36,'Συνολ. Προϋπολογισμός'!D2)</f>
        <v>0</v>
      </c>
      <c r="E7" s="55">
        <f>SUMIFS('Δαπάνες ανάπτυξης ικανοτήτων'!F11:F36,'Δαπάνες ανάπτυξης ικανοτήτων'!B11:B36,'Συνολ. Προϋπολογισμός'!B7,'Δαπάνες ανάπτυξης ικανοτήτων'!C11:C36,'Συνολ. Προϋπολογισμός'!E2)</f>
        <v>0</v>
      </c>
      <c r="F7" s="68">
        <f t="shared" si="0"/>
        <v>0</v>
      </c>
      <c r="G7" s="59">
        <f t="shared" si="1"/>
        <v>0</v>
      </c>
    </row>
    <row r="8" spans="1:7" ht="18.600000000000001" thickBot="1">
      <c r="A8" s="135"/>
      <c r="B8" s="56" t="s">
        <v>54</v>
      </c>
      <c r="C8" s="57">
        <f>SUMIFS('Δαπάνες ανάπτυξης ικανοτήτων'!F11:F36,'Δαπάνες ανάπτυξης ικανοτήτων'!B11:B36,'Συνολ. Προϋπολογισμός'!B8,'Δαπάνες ανάπτυξης ικανοτήτων'!C11:C36,'Συνολ. Προϋπολογισμός'!C2)</f>
        <v>0</v>
      </c>
      <c r="D8" s="57">
        <f>SUMIFS('Δαπάνες ανάπτυξης ικανοτήτων'!F11:F36,'Δαπάνες ανάπτυξης ικανοτήτων'!B11:B36,'Συνολ. Προϋπολογισμός'!B8,'Δαπάνες ανάπτυξης ικανοτήτων'!C11:C36,'Συνολ. Προϋπολογισμός'!D2)</f>
        <v>0</v>
      </c>
      <c r="E8" s="57">
        <f>SUMIFS('Δαπάνες ανάπτυξης ικανοτήτων'!F11:F36,'Δαπάνες ανάπτυξης ικανοτήτων'!B11:B36,'Συνολ. Προϋπολογισμός'!B8,'Δαπάνες ανάπτυξης ικανοτήτων'!C11:C36,'Συνολ. Προϋπολογισμός'!E2)</f>
        <v>0</v>
      </c>
      <c r="F8" s="69">
        <f t="shared" si="0"/>
        <v>0</v>
      </c>
      <c r="G8" s="60">
        <f t="shared" si="1"/>
        <v>0</v>
      </c>
    </row>
    <row r="9" spans="1:7" ht="18.75" customHeight="1">
      <c r="A9" s="133" t="s">
        <v>76</v>
      </c>
      <c r="B9" s="70" t="s">
        <v>57</v>
      </c>
      <c r="C9" s="71">
        <f>SUMIFS('Δαπάνες Θεματικών Δράσεων'!F11:F36,'Δαπάνες Θεματικών Δράσεων'!B11:B36,'Συνολ. Προϋπολογισμός'!B9,'Δαπάνες Θεματικών Δράσεων'!C11:C36,'Συνολ. Προϋπολογισμός'!C2)</f>
        <v>0</v>
      </c>
      <c r="D9" s="71">
        <f>SUMIFS('Δαπάνες Θεματικών Δράσεων'!F11:F36,'Δαπάνες Θεματικών Δράσεων'!B11:B36,'Συνολ. Προϋπολογισμός'!B9,'Δαπάνες Θεματικών Δράσεων'!C11:C36,'Συνολ. Προϋπολογισμός'!D2)</f>
        <v>0</v>
      </c>
      <c r="E9" s="71">
        <f>SUMIFS('Δαπάνες Θεματικών Δράσεων'!F11:F36,'Δαπάνες Θεματικών Δράσεων'!B11:B36,'Συνολ. Προϋπολογισμός'!B9,'Δαπάνες Θεματικών Δράσεων'!C11:C36,'Συνολ. Προϋπολογισμός'!E2)</f>
        <v>0</v>
      </c>
      <c r="F9" s="67">
        <f t="shared" si="0"/>
        <v>0</v>
      </c>
      <c r="G9" s="72">
        <f>C9+D9+E9+F9</f>
        <v>0</v>
      </c>
    </row>
    <row r="10" spans="1:7" ht="18">
      <c r="A10" s="134"/>
      <c r="B10" s="70" t="s">
        <v>58</v>
      </c>
      <c r="C10" s="71">
        <f>SUMIFS('Δαπάνες Θεματικών Δράσεων'!F11:F36,'Δαπάνες Θεματικών Δράσεων'!B11:B36,'Συνολ. Προϋπολογισμός'!B10,'Δαπάνες Θεματικών Δράσεων'!C11:C36,'Συνολ. Προϋπολογισμός'!C2)</f>
        <v>0</v>
      </c>
      <c r="D10" s="71">
        <f>SUMIFS('Δαπάνες Θεματικών Δράσεων'!F11:F36,'Δαπάνες Θεματικών Δράσεων'!B11:B36,'Συνολ. Προϋπολογισμός'!B10,'Δαπάνες Θεματικών Δράσεων'!C11:C36,'Συνολ. Προϋπολογισμός'!D2)</f>
        <v>0</v>
      </c>
      <c r="E10" s="71">
        <f>SUMIFS('Δαπάνες Θεματικών Δράσεων'!F11:F36,'Δαπάνες Θεματικών Δράσεων'!B11:B36,'Συνολ. Προϋπολογισμός'!B10,'Δαπάνες Θεματικών Δράσεων'!C11:C36,'Συνολ. Προϋπολογισμός'!E2)</f>
        <v>0</v>
      </c>
      <c r="F10" s="68">
        <f>SUM(C10:E10)*(909.09/9090.91)</f>
        <v>0</v>
      </c>
      <c r="G10" s="72">
        <f t="shared" ref="G10:G14" si="2">C10+D10+E10+F10</f>
        <v>0</v>
      </c>
    </row>
    <row r="11" spans="1:7" ht="18">
      <c r="A11" s="134"/>
      <c r="B11" s="70" t="s">
        <v>59</v>
      </c>
      <c r="C11" s="71">
        <f>SUMIFS('Δαπάνες Θεματικών Δράσεων'!F11:F36,'Δαπάνες Θεματικών Δράσεων'!B11:B36,'Συνολ. Προϋπολογισμός'!B11,'Δαπάνες Θεματικών Δράσεων'!C11:C36,'Συνολ. Προϋπολογισμός'!C2)</f>
        <v>0</v>
      </c>
      <c r="D11" s="71">
        <f>SUMIFS('Δαπάνες Θεματικών Δράσεων'!F11:F36,'Δαπάνες Θεματικών Δράσεων'!B11:B36,'Συνολ. Προϋπολογισμός'!B11,'Δαπάνες Θεματικών Δράσεων'!C11:C36,'Συνολ. Προϋπολογισμός'!D2)</f>
        <v>0</v>
      </c>
      <c r="E11" s="71">
        <f>SUMIFS('Δαπάνες Θεματικών Δράσεων'!F11:F36,'Δαπάνες Θεματικών Δράσεων'!B11:B36,'Συνολ. Προϋπολογισμός'!B11,'Δαπάνες Θεματικών Δράσεων'!C11:C36,'Συνολ. Προϋπολογισμός'!E2)</f>
        <v>0</v>
      </c>
      <c r="F11" s="68">
        <f t="shared" si="0"/>
        <v>0</v>
      </c>
      <c r="G11" s="72">
        <f t="shared" si="2"/>
        <v>0</v>
      </c>
    </row>
    <row r="12" spans="1:7" ht="18">
      <c r="A12" s="134"/>
      <c r="B12" s="70" t="s">
        <v>60</v>
      </c>
      <c r="C12" s="71">
        <f>SUMIFS('Δαπάνες Θεματικών Δράσεων'!F11:F36,'Δαπάνες Θεματικών Δράσεων'!B11:B36,'Συνολ. Προϋπολογισμός'!B12,'Δαπάνες Θεματικών Δράσεων'!C11:C36,'Συνολ. Προϋπολογισμός'!C2)</f>
        <v>0</v>
      </c>
      <c r="D12" s="71">
        <f>SUMIFS('Δαπάνες Θεματικών Δράσεων'!F11:F36,'Δαπάνες Θεματικών Δράσεων'!B11:B36,'Συνολ. Προϋπολογισμός'!B12,'Δαπάνες Θεματικών Δράσεων'!C11:C36,'Συνολ. Προϋπολογισμός'!D2)</f>
        <v>0</v>
      </c>
      <c r="E12" s="71">
        <f>SUMIFS('Δαπάνες Θεματικών Δράσεων'!F11:F36,'Δαπάνες Θεματικών Δράσεων'!B11:B36,'Συνολ. Προϋπολογισμός'!B12,'Δαπάνες Θεματικών Δράσεων'!C11:C36,'Συνολ. Προϋπολογισμός'!E2)</f>
        <v>0</v>
      </c>
      <c r="F12" s="68">
        <f t="shared" si="0"/>
        <v>0</v>
      </c>
      <c r="G12" s="72">
        <f t="shared" si="2"/>
        <v>0</v>
      </c>
    </row>
    <row r="13" spans="1:7" ht="18">
      <c r="A13" s="134"/>
      <c r="B13" s="70" t="s">
        <v>61</v>
      </c>
      <c r="C13" s="71">
        <f>SUMIFS('Δαπάνες Θεματικών Δράσεων'!F11:F36,'Δαπάνες Θεματικών Δράσεων'!B11:B36,'Συνολ. Προϋπολογισμός'!B13,'Δαπάνες Θεματικών Δράσεων'!C11:C36,'Συνολ. Προϋπολογισμός'!C2)</f>
        <v>0</v>
      </c>
      <c r="D13" s="71">
        <f>SUMIFS('Δαπάνες Θεματικών Δράσεων'!F11:F36,'Δαπάνες Θεματικών Δράσεων'!B11:B36,'Συνολ. Προϋπολογισμός'!B13,'Δαπάνες Θεματικών Δράσεων'!C11:C36,'Συνολ. Προϋπολογισμός'!D2)</f>
        <v>0</v>
      </c>
      <c r="E13" s="71">
        <f>SUMIFS('Δαπάνες Θεματικών Δράσεων'!F11:F36,'Δαπάνες Θεματικών Δράσεων'!B11:B36,'Συνολ. Προϋπολογισμός'!B13,'Δαπάνες Θεματικών Δράσεων'!C11:C36,'Συνολ. Προϋπολογισμός'!E2)</f>
        <v>0</v>
      </c>
      <c r="F13" s="68">
        <f t="shared" si="0"/>
        <v>0</v>
      </c>
      <c r="G13" s="72">
        <f t="shared" si="2"/>
        <v>0</v>
      </c>
    </row>
    <row r="14" spans="1:7" ht="18.600000000000001" thickBot="1">
      <c r="A14" s="135"/>
      <c r="B14" s="70" t="s">
        <v>62</v>
      </c>
      <c r="C14" s="71">
        <f>SUMIFS('Δαπάνες Θεματικών Δράσεων'!F11:F36,'Δαπάνες Θεματικών Δράσεων'!B11:B36,'Συνολ. Προϋπολογισμός'!B14,'Δαπάνες Θεματικών Δράσεων'!C11:C36,'Συνολ. Προϋπολογισμός'!C2)</f>
        <v>0</v>
      </c>
      <c r="D14" s="71">
        <f>SUMIFS('Δαπάνες Θεματικών Δράσεων'!F11:F36,'Δαπάνες Θεματικών Δράσεων'!B11:B36,'Συνολ. Προϋπολογισμός'!B14,'Δαπάνες Θεματικών Δράσεων'!C11:C36,'Συνολ. Προϋπολογισμός'!D2)</f>
        <v>0</v>
      </c>
      <c r="E14" s="71">
        <f>SUMIFS('Δαπάνες Θεματικών Δράσεων'!F11:F36,'Δαπάνες Θεματικών Δράσεων'!B11:B36,'Συνολ. Προϋπολογισμός'!B14,'Δαπάνες Θεματικών Δράσεων'!C11:C36,'Συνολ. Προϋπολογισμός'!E2)</f>
        <v>0</v>
      </c>
      <c r="F14" s="69">
        <f t="shared" si="0"/>
        <v>0</v>
      </c>
      <c r="G14" s="73">
        <f t="shared" si="2"/>
        <v>0</v>
      </c>
    </row>
    <row r="15" spans="1:7" ht="18.600000000000001" thickBot="1">
      <c r="F15" s="62" t="s">
        <v>77</v>
      </c>
      <c r="G15" s="61">
        <f>SUM(G3:G14)</f>
        <v>0</v>
      </c>
    </row>
    <row r="17" spans="4:4" ht="18">
      <c r="D17" s="65" t="str">
        <f>IF(G15=10000,"",IF(G15&lt;10000,"ο Προϋπολογισμός του επιχορηγούμενου έργου θα πρέπει να διαμορφωθεί στο συνολικό ποσό των € 10.000",IF(G15&gt;10000,"ο Προϋπολογισμός του επιχορηγούμενου έργου υπερβαίνει το συνολικό ποσό των € 10.000",)))</f>
        <v>ο Προϋπολογισμός του επιχορηγούμενου έργου θα πρέπει να διαμορφωθεί στο συνολικό ποσό των € 10.000</v>
      </c>
    </row>
    <row r="18" spans="4:4" ht="18">
      <c r="D18" s="66" t="str">
        <f>IF(COUNTIF(G3:G14,"&lt;&gt;0")&gt;6,"Παρακαλούμε διορθώστε καθώς υπερβαίνετε τις έξι (6) συνολικές δράσεις","")</f>
        <v/>
      </c>
    </row>
  </sheetData>
  <sheetProtection algorithmName="SHA-512" hashValue="GPbVZOcG8yY4s6OjhE8Ugx/DOy60ttodl3OHI945Zq4X6D/GH1a/QTaLszw4rKNXN5Hx3e+oOimtVDs3zHvACQ==" saltValue="i4n9U4aGzOZNFF/nQdGFgg==" spinCount="100000" sheet="1" objects="1" scenarios="1"/>
  <mergeCells count="3">
    <mergeCell ref="A1:G1"/>
    <mergeCell ref="A3:A8"/>
    <mergeCell ref="A9:A14"/>
  </mergeCells>
  <pageMargins left="0.7" right="0.7" top="0.75" bottom="0.75" header="0.3" footer="0.3"/>
  <pageSetup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1"/>
  <sheetViews>
    <sheetView workbookViewId="0">
      <selection activeCell="E34" sqref="E34"/>
    </sheetView>
  </sheetViews>
  <sheetFormatPr defaultColWidth="9.140625" defaultRowHeight="14.45"/>
  <cols>
    <col min="1" max="1" width="50.42578125" style="5" customWidth="1"/>
    <col min="2" max="2" width="22.5703125" style="5" customWidth="1"/>
    <col min="3" max="3" width="9.140625" style="5"/>
    <col min="4" max="4" width="12.42578125" style="5" customWidth="1"/>
    <col min="5" max="5" width="40.28515625" style="5" customWidth="1"/>
    <col min="6" max="6" width="23.28515625" style="5" customWidth="1"/>
    <col min="7" max="7" width="43.140625" style="5" customWidth="1"/>
    <col min="8" max="8" width="22.7109375" style="5" customWidth="1"/>
    <col min="9" max="16384" width="9.140625" style="5"/>
  </cols>
  <sheetData>
    <row r="1" spans="1:9">
      <c r="A1" s="16" t="s">
        <v>78</v>
      </c>
      <c r="B1" s="16" t="s">
        <v>79</v>
      </c>
      <c r="C1" s="16"/>
      <c r="E1" s="10" t="s">
        <v>80</v>
      </c>
      <c r="G1" s="140" t="s">
        <v>81</v>
      </c>
      <c r="H1" s="140"/>
    </row>
    <row r="2" spans="1:9">
      <c r="A2" s="5" t="s">
        <v>21</v>
      </c>
      <c r="B2" s="17" t="s">
        <v>82</v>
      </c>
      <c r="E2" s="5" t="s">
        <v>83</v>
      </c>
    </row>
    <row r="3" spans="1:9" ht="28.9">
      <c r="A3" s="5" t="s">
        <v>22</v>
      </c>
      <c r="B3" s="17" t="s">
        <v>84</v>
      </c>
      <c r="E3" s="5" t="s">
        <v>85</v>
      </c>
      <c r="G3" s="2" t="s">
        <v>86</v>
      </c>
      <c r="H3" s="3" t="s">
        <v>68</v>
      </c>
    </row>
    <row r="4" spans="1:9">
      <c r="A4" s="5" t="s">
        <v>23</v>
      </c>
      <c r="B4" s="17" t="s">
        <v>87</v>
      </c>
      <c r="E4" s="5" t="s">
        <v>88</v>
      </c>
      <c r="G4" s="5" t="s">
        <v>21</v>
      </c>
      <c r="H4" s="17" t="s">
        <v>82</v>
      </c>
    </row>
    <row r="5" spans="1:9" ht="28.9">
      <c r="B5" s="17"/>
      <c r="G5" s="2" t="s">
        <v>86</v>
      </c>
      <c r="H5" s="3" t="s">
        <v>68</v>
      </c>
    </row>
    <row r="6" spans="1:9">
      <c r="B6" s="17"/>
      <c r="G6" s="5" t="s">
        <v>22</v>
      </c>
      <c r="H6" s="17" t="s">
        <v>84</v>
      </c>
    </row>
    <row r="7" spans="1:9" ht="28.9">
      <c r="B7" s="17"/>
      <c r="G7" s="2" t="s">
        <v>86</v>
      </c>
      <c r="H7" s="3" t="s">
        <v>68</v>
      </c>
    </row>
    <row r="8" spans="1:9">
      <c r="B8" s="17"/>
      <c r="G8" s="5" t="s">
        <v>23</v>
      </c>
      <c r="H8" s="17" t="s">
        <v>87</v>
      </c>
    </row>
    <row r="9" spans="1:9" ht="28.9">
      <c r="B9" s="5" t="s">
        <v>44</v>
      </c>
      <c r="G9" s="2" t="s">
        <v>86</v>
      </c>
      <c r="H9" s="3" t="s">
        <v>68</v>
      </c>
    </row>
    <row r="10" spans="1:9">
      <c r="B10" s="5" t="s">
        <v>46</v>
      </c>
      <c r="H10" s="17"/>
    </row>
    <row r="11" spans="1:9">
      <c r="B11" s="5" t="s">
        <v>48</v>
      </c>
    </row>
    <row r="12" spans="1:9">
      <c r="B12" s="5" t="s">
        <v>50</v>
      </c>
    </row>
    <row r="13" spans="1:9">
      <c r="B13" s="5" t="s">
        <v>52</v>
      </c>
    </row>
    <row r="14" spans="1:9">
      <c r="B14" s="5" t="s">
        <v>54</v>
      </c>
    </row>
    <row r="15" spans="1:9">
      <c r="B15" s="5" t="s">
        <v>57</v>
      </c>
    </row>
    <row r="16" spans="1:9">
      <c r="B16" s="5" t="s">
        <v>58</v>
      </c>
      <c r="H16" s="138" t="s">
        <v>89</v>
      </c>
      <c r="I16" s="139"/>
    </row>
    <row r="17" spans="2:9">
      <c r="B17" s="5" t="s">
        <v>59</v>
      </c>
      <c r="H17" s="136" t="s">
        <v>83</v>
      </c>
      <c r="I17" s="137"/>
    </row>
    <row r="18" spans="2:9">
      <c r="B18" s="5" t="s">
        <v>60</v>
      </c>
      <c r="H18" s="138" t="s">
        <v>89</v>
      </c>
      <c r="I18" s="139"/>
    </row>
    <row r="19" spans="2:9">
      <c r="B19" s="5" t="s">
        <v>61</v>
      </c>
      <c r="H19" s="136" t="s">
        <v>85</v>
      </c>
      <c r="I19" s="137"/>
    </row>
    <row r="20" spans="2:9">
      <c r="B20" s="5" t="s">
        <v>62</v>
      </c>
      <c r="H20" s="138" t="s">
        <v>89</v>
      </c>
      <c r="I20" s="139"/>
    </row>
    <row r="21" spans="2:9">
      <c r="H21" s="136" t="s">
        <v>88</v>
      </c>
      <c r="I21" s="137"/>
    </row>
  </sheetData>
  <sheetProtection algorithmName="SHA-512" hashValue="rfySlxhsb3F5nXs/3O2ayq043+YIX2I7i63MuCC8CyyDkLXs2/vto2MvklRFJO7obUNtJteJld/DgOgqkc1qWg==" saltValue="7ZNenQyB8UkH5bZuZWSl1g==" spinCount="100000" sheet="1" selectLockedCells="1" selectUnlockedCells="1"/>
  <mergeCells count="7">
    <mergeCell ref="H21:I21"/>
    <mergeCell ref="H20:I20"/>
    <mergeCell ref="G1:H1"/>
    <mergeCell ref="H16:I16"/>
    <mergeCell ref="H17:I17"/>
    <mergeCell ref="H18:I18"/>
    <mergeCell ref="H19:I19"/>
  </mergeCells>
  <dataValidations count="1">
    <dataValidation type="list" allowBlank="1" showInputMessage="1" showErrorMessage="1" sqref="H17:I17 H19:I19 H21:I21" xr:uid="{00000000-0002-0000-0200-000000000000}">
      <formula1>$E$2:$E$4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01DF43FED3444863345FBEB6212BF" ma:contentTypeVersion="16" ma:contentTypeDescription="Create a new document." ma:contentTypeScope="" ma:versionID="3ed73a0c257d9e36a5fc8fd99cc2de5d">
  <xsd:schema xmlns:xsd="http://www.w3.org/2001/XMLSchema" xmlns:xs="http://www.w3.org/2001/XMLSchema" xmlns:p="http://schemas.microsoft.com/office/2006/metadata/properties" xmlns:ns2="eb3a2e2d-c579-49f7-ae8f-908d48aa100c" xmlns:ns3="44df9301-b2fd-4647-802d-180da8d9d6cb" targetNamespace="http://schemas.microsoft.com/office/2006/metadata/properties" ma:root="true" ma:fieldsID="1142749f923ab23f98130ddc7bede341" ns2:_="" ns3:_="">
    <xsd:import namespace="eb3a2e2d-c579-49f7-ae8f-908d48aa100c"/>
    <xsd:import namespace="44df9301-b2fd-4647-802d-180da8d9d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a2e2d-c579-49f7-ae8f-908d48aa10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356fdab-1bbc-418f-a03f-c248e59d48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f9301-b2fd-4647-802d-180da8d9d6c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9bf074d-7432-40ff-a4b4-5403384aa9f4}" ma:internalName="TaxCatchAll" ma:showField="CatchAllData" ma:web="44df9301-b2fd-4647-802d-180da8d9d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df9301-b2fd-4647-802d-180da8d9d6cb" xsi:nil="true"/>
    <lcf76f155ced4ddcb4097134ff3c332f xmlns="eb3a2e2d-c579-49f7-ae8f-908d48aa10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D184E0-F89F-4D28-803F-2D535311D0B6}"/>
</file>

<file path=customXml/itemProps2.xml><?xml version="1.0" encoding="utf-8"?>
<ds:datastoreItem xmlns:ds="http://schemas.openxmlformats.org/officeDocument/2006/customXml" ds:itemID="{3F06B6B0-5D25-44DB-B0AE-50C04844F111}"/>
</file>

<file path=customXml/itemProps3.xml><?xml version="1.0" encoding="utf-8"?>
<ds:datastoreItem xmlns:ds="http://schemas.openxmlformats.org/officeDocument/2006/customXml" ds:itemID="{FA8C7CBB-BA38-4425-A90E-672F9AEAD0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>ganastassiadis@bodossaki.gr</Manager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POS_Budget_template_CF</dc:title>
  <dc:subject>Interim Financial Report and Budget</dc:subject>
  <dc:creator>ganastassiadis@bodossaki.gr</dc:creator>
  <cp:keywords>POS_Budget_template_CF</cp:keywords>
  <dc:description/>
  <cp:lastModifiedBy>Stavri Palaiologou</cp:lastModifiedBy>
  <cp:revision/>
  <dcterms:created xsi:type="dcterms:W3CDTF">2014-06-16T21:22:39Z</dcterms:created>
  <dcterms:modified xsi:type="dcterms:W3CDTF">2026-03-02T14:20:21Z</dcterms:modified>
  <cp:category>Reporting files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0x0101004FD01DF43FED3444863345FBEB6212BF</vt:lpwstr>
  </property>
  <property fmtid="{D5CDD505-2E9C-101B-9397-08002B2CF9AE}" pid="3" name="MediaServiceImageTags">
    <vt:lpwstr/>
  </property>
</Properties>
</file>